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135" windowWidth="14370" windowHeight="12540" activeTab="3"/>
  </bookViews>
  <sheets>
    <sheet name="Затраты на оплату потерь" sheetId="2" r:id="rId1"/>
    <sheet name="Уровень нормативных потерь" sheetId="3" r:id="rId2"/>
    <sheet name="Перечень мероприятий" sheetId="4" r:id="rId3"/>
    <sheet name="О размере фактических потерь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D42" i="5" l="1"/>
  <c r="C42" i="5"/>
  <c r="F41" i="5"/>
  <c r="E41" i="5"/>
  <c r="D41" i="5"/>
  <c r="C41" i="5"/>
  <c r="E42" i="5"/>
  <c r="F38" i="5" l="1"/>
  <c r="E38" i="5"/>
  <c r="D39" i="5"/>
  <c r="D38" i="5"/>
  <c r="C39" i="5"/>
  <c r="C38" i="5"/>
  <c r="C36" i="5"/>
  <c r="D36" i="5"/>
  <c r="E36" i="5"/>
  <c r="F35" i="5"/>
  <c r="E35" i="5"/>
  <c r="D35" i="5"/>
  <c r="C35" i="5"/>
  <c r="E39" i="5"/>
  <c r="E33" i="5" l="1"/>
  <c r="D33" i="5"/>
  <c r="C33" i="5"/>
  <c r="F32" i="5"/>
  <c r="E32" i="5"/>
  <c r="D32" i="5"/>
  <c r="C32" i="5"/>
  <c r="E30" i="5" l="1"/>
  <c r="D30" i="5"/>
  <c r="C30" i="5"/>
  <c r="F29" i="5"/>
  <c r="E29" i="5"/>
  <c r="D29" i="5"/>
  <c r="C29" i="5"/>
  <c r="F26" i="5" l="1"/>
  <c r="E27" i="5"/>
  <c r="E26" i="5"/>
  <c r="D27" i="5"/>
  <c r="D26" i="5"/>
  <c r="C27" i="5"/>
  <c r="C26" i="5"/>
  <c r="E24" i="5" l="1"/>
  <c r="D24" i="5"/>
  <c r="C24" i="5"/>
  <c r="F23" i="5"/>
  <c r="E23" i="5"/>
  <c r="D23" i="5"/>
  <c r="C23" i="5"/>
  <c r="E21" i="5" l="1"/>
  <c r="D21" i="5"/>
  <c r="C21" i="5"/>
  <c r="F20" i="5"/>
  <c r="E20" i="5"/>
  <c r="D20" i="5"/>
  <c r="C20" i="5"/>
  <c r="E18" i="5" l="1"/>
  <c r="D18" i="5"/>
  <c r="C18" i="5"/>
  <c r="F17" i="5"/>
  <c r="E17" i="5"/>
  <c r="D17" i="5"/>
  <c r="C17" i="5"/>
  <c r="E15" i="5" l="1"/>
  <c r="D15" i="5"/>
  <c r="C15" i="5"/>
  <c r="F14" i="5"/>
  <c r="E14" i="5"/>
  <c r="D14" i="5"/>
  <c r="C14" i="5"/>
  <c r="E12" i="5" l="1"/>
  <c r="D12" i="5"/>
  <c r="C12" i="5"/>
  <c r="F11" i="5"/>
  <c r="E11" i="5"/>
  <c r="D11" i="5"/>
  <c r="C11" i="5"/>
  <c r="E9" i="5" l="1"/>
  <c r="D9" i="5"/>
  <c r="C9" i="5"/>
  <c r="F8" i="5"/>
  <c r="E8" i="5"/>
  <c r="D8" i="5"/>
  <c r="C8" i="5"/>
  <c r="D24" i="2" l="1"/>
  <c r="D20" i="2" l="1"/>
  <c r="D16" i="2" l="1"/>
  <c r="D12" i="2" l="1"/>
  <c r="D25" i="2"/>
</calcChain>
</file>

<file path=xl/sharedStrings.xml><?xml version="1.0" encoding="utf-8"?>
<sst xmlns="http://schemas.openxmlformats.org/spreadsheetml/2006/main" count="112" uniqueCount="56">
  <si>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</si>
  <si>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</si>
  <si>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</si>
  <si>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</si>
  <si>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</si>
  <si>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</si>
  <si>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</si>
  <si>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</si>
  <si>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</si>
  <si>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</si>
  <si>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</si>
  <si>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</si>
  <si>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</si>
  <si>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Затраты ООО «Техносервис-ПЭ» на покупку потерь в собственных сетях, руб.</t>
  </si>
  <si>
    <t>№ п/п</t>
  </si>
  <si>
    <t xml:space="preserve">Затраты сетевой организации ООО «Техносервис-ПЭ» на покупку </t>
  </si>
  <si>
    <t xml:space="preserve"> О затратах на оплату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</si>
  <si>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Пункт 19 г 3 (Постановление №24)</t>
  </si>
  <si>
    <t>Организация</t>
  </si>
  <si>
    <t>Показатель</t>
  </si>
  <si>
    <t>Год</t>
  </si>
  <si>
    <t>ООО Техносервис-ПЭ</t>
  </si>
  <si>
    <t>Потери в электрической сети. млн.кВтч</t>
  </si>
  <si>
    <t>Потери мощности в сети. МВт</t>
  </si>
  <si>
    <t>1-е пол.</t>
  </si>
  <si>
    <t>2-е пол.</t>
  </si>
  <si>
    <t>Наименование мероприятия</t>
  </si>
  <si>
    <t>Срок выполнения</t>
  </si>
  <si>
    <t>Проведение рейдов по выявлению неучтенной электроэнергии</t>
  </si>
  <si>
    <t>Выравнивание нагрузок фаз в электрических сетях 0,38 кВ</t>
  </si>
  <si>
    <t>Совершенствование систем расчетного и технического учета</t>
  </si>
  <si>
    <t>Проведение контрольных снятий показаний с расчетных приборов учета</t>
  </si>
  <si>
    <t>Замена недогруженных / перегруженных трансформаторов</t>
  </si>
  <si>
    <t>Установка приборов учета для собственных нужд</t>
  </si>
  <si>
    <t>Замена ламп накаливания на светодиодные</t>
  </si>
  <si>
    <t>Источник финансирования</t>
  </si>
  <si>
    <t>Собственные средства</t>
  </si>
  <si>
    <t xml:space="preserve">О размере фактических потерь, оплачиваемых покупателями при осуществлении расчетов </t>
  </si>
  <si>
    <t>Наименование</t>
  </si>
  <si>
    <t>НН</t>
  </si>
  <si>
    <t>СН2</t>
  </si>
  <si>
    <t>СН1</t>
  </si>
  <si>
    <t>ВН</t>
  </si>
  <si>
    <t>Размер фактических потерь, оплачиваемых покупателями при осуществлении расчетов за электрическую энергию по уровням напряжения;  кВт*ч</t>
  </si>
  <si>
    <t xml:space="preserve">Установка приборов коммерческого учета </t>
  </si>
  <si>
    <t>УТВЕРЖДЕНО                                                                                                                                 Приказ Федеральной антимонопольной службы                                                               от 27 октября 2022 № 767/22-ДСП</t>
  </si>
  <si>
    <t>за электрическую энергию по уровням напряжения в ООО "Техносервис-ПЭ" в 2024 году</t>
  </si>
  <si>
    <t>потерь в собственных сетях в 2024 году с НДС (20%), руб.</t>
  </si>
  <si>
    <t>Итого за I квартал 2024 года</t>
  </si>
  <si>
    <t>Итого за 2 квартал 2024 года</t>
  </si>
  <si>
    <t>Итого за 3 квартал 2024 года</t>
  </si>
  <si>
    <t>Итого за 4 квартал 2024 года</t>
  </si>
  <si>
    <t>Итого за 2024 год</t>
  </si>
  <si>
    <t>Технологический расход электрической энергии (потери) в электрических сетях на 2024 год</t>
  </si>
  <si>
    <t>Перечень мероприятий по снижению размеров потерь в сетях ООО "Техносервис-ПЭ", а также сроках их исполнения и источниках их финансирования на 2024 год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</si>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</sst>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444444"/>
      <name val="Arial"/>
      <family val="2"/>
      <charset val="204"/>
    </font>
    <font>
      <b/>
      <sz val="11"/>
      <color rgb="FF44444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2" fillId="0" borderId="5" xfId="0" applyFont="1" applyBorder="1" applyAlignment="1">
      <alignment horizontal="center" wrapText="1"/>
    </xf>
    <xf numFmtId="43" fontId="0" fillId="0" borderId="1" xfId="1" applyNumberFormat="1" applyFont="1" applyBorder="1" applyAlignment="1">
      <alignment vertical="center"/>
    </xf>
    <xf numFmtId="43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3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4/&#1055;&#1088;&#1080;&#1083;&#1086;&#1078;&#1077;&#1085;&#1080;&#1077;%204,5%20&#1103;&#1085;&#1074;&#1072;&#1088;&#1100;%20&#1089;%20&#1092;&#1086;&#1088;&#1084;&#1091;&#1083;&#1072;&#1084;&#1080;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4/&#1055;&#1088;&#1080;&#1083;&#1086;&#1078;&#1077;&#1085;&#1080;&#1077;%204,5%20&#1086;&#1082;&#1090;&#1103;&#1073;&#1088;&#1100;%20&#1089;%20&#1092;&#1086;&#1088;&#1084;&#1091;&#1083;&#1072;&#1084;&#1080;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4/&#1055;&#1088;&#1080;&#1083;&#1086;&#1078;&#1077;&#1085;&#1080;&#1077;%204,5%20&#1085;&#1086;&#1103;&#1073;&#1088;&#1100;%20&#1089;%20&#1092;&#1086;&#1088;&#1084;&#1091;&#1083;&#1072;&#1084;&#1080;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4/&#1055;&#1088;&#1080;&#1083;&#1086;&#1078;&#1077;&#1085;&#1080;&#1077;%204,5%20&#1076;&#1077;&#1082;&#1072;&#1073;&#1088;&#1100;%20&#1089;%20&#1092;&#1086;&#1088;&#1084;&#1091;&#1083;&#1072;&#1084;&#1080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4/&#1055;&#1088;&#1080;&#1083;&#1086;&#1078;&#1077;&#1085;&#1080;&#1077;%204,5%20&#1092;&#1077;&#1074;&#1088;&#1072;&#1083;&#1100;%20&#1089;%20&#1092;&#1086;&#1088;&#1084;&#1091;&#1083;&#1072;&#1084;&#1080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4/&#1055;&#1088;&#1080;&#1083;&#1086;&#1078;&#1077;&#1085;&#1080;&#1077;%204,5%20&#1084;&#1072;&#1088;&#1090;%20&#1089;%20&#1092;&#1086;&#1088;&#1084;&#1091;&#1083;&#1072;&#1084;&#108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4/&#1055;&#1088;&#1080;&#1083;&#1086;&#1078;&#1077;&#1085;&#1080;&#1077;%204,5%20&#1072;&#1087;&#1088;&#1077;&#1083;&#1100;%20&#1089;%20&#1092;&#1086;&#1088;&#1084;&#1091;&#1083;&#1072;&#1084;&#1080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4/&#1055;&#1088;&#1080;&#1083;&#1086;&#1078;&#1077;&#1085;&#1080;&#1077;%204,5%20&#1084;&#1072;&#1081;%20&#1089;%20&#1092;&#1086;&#1088;&#1084;&#1091;&#1083;&#1072;&#1084;&#108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4/&#1055;&#1088;&#1080;&#1083;&#1086;&#1078;&#1077;&#1085;&#1080;&#1077;%204,5%20&#1080;&#1102;&#1085;&#1100;%20&#1089;%20&#1092;&#1086;&#1088;&#1084;&#1091;&#1083;&#1072;&#1084;&#1080;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4/&#1055;&#1088;&#1080;&#1083;&#1086;&#1078;&#1077;&#1085;&#1080;&#1077;%204,5%20&#1080;&#1102;&#1083;&#1100;%20&#1089;%20&#1092;&#1086;&#1088;&#1084;&#1091;&#1083;&#1072;&#1084;&#1080;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4/&#1055;&#1088;&#1080;&#1083;&#1086;&#1078;&#1077;&#1085;&#1080;&#1077;%204,5%20&#1072;&#1074;&#1075;&#1091;&#1089;&#1090;%20&#1089;%20&#1092;&#1086;&#1088;&#1084;&#1091;&#1083;&#1072;&#1084;&#1080;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4/&#1055;&#1088;&#1080;&#1083;&#1086;&#1078;&#1077;&#1085;&#1080;&#1077;%204,5%20&#1089;&#1077;&#1085;&#1090;&#1103;&#1073;&#1088;&#1100;%20&#1089;%20&#1092;&#1086;&#1088;&#1084;&#1091;&#1083;&#1072;&#1084;&#108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-288412.16000000003</v>
          </cell>
          <cell r="G24">
            <v>27200</v>
          </cell>
          <cell r="H24">
            <v>1079529.1599999999</v>
          </cell>
          <cell r="I24">
            <v>159</v>
          </cell>
        </row>
        <row r="25">
          <cell r="F25">
            <v>-0.81627555395150153</v>
          </cell>
          <cell r="G25">
            <v>0.45821484885648445</v>
          </cell>
          <cell r="H25">
            <v>15.937585406615209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359960.64</v>
          </cell>
          <cell r="G23">
            <v>27397</v>
          </cell>
          <cell r="H23">
            <v>441453.36</v>
          </cell>
          <cell r="I23">
            <v>77</v>
          </cell>
        </row>
        <row r="24">
          <cell r="F24">
            <v>1.2986572219911241</v>
          </cell>
          <cell r="G24">
            <v>0.47963448550417381</v>
          </cell>
          <cell r="H24">
            <v>8.7631386030339353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1239836.72</v>
          </cell>
          <cell r="G22">
            <v>26976</v>
          </cell>
          <cell r="H22">
            <v>1041914.28</v>
          </cell>
          <cell r="I22">
            <v>33</v>
          </cell>
        </row>
        <row r="23">
          <cell r="F23">
            <v>5.1320682802330948</v>
          </cell>
          <cell r="G23">
            <v>0.45405625948264927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1367479.2</v>
          </cell>
          <cell r="G22">
            <v>28652</v>
          </cell>
          <cell r="H22">
            <v>1015555.8</v>
          </cell>
          <cell r="I22">
            <v>38</v>
          </cell>
        </row>
        <row r="23">
          <cell r="F23">
            <v>5.0506015182468351</v>
          </cell>
          <cell r="G23">
            <v>0.45221123750922704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623839.28</v>
          </cell>
          <cell r="G24">
            <v>25484</v>
          </cell>
          <cell r="H24">
            <v>1430066.72</v>
          </cell>
          <cell r="I24">
            <v>144</v>
          </cell>
        </row>
        <row r="25">
          <cell r="F25">
            <v>1.9017805892496413</v>
          </cell>
          <cell r="G25">
            <v>0.45202630493683177</v>
          </cell>
          <cell r="H25">
            <v>22.296113812764727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  <sheetName val="Прил.4.1 (юр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321954.64</v>
          </cell>
          <cell r="G24">
            <v>27452</v>
          </cell>
          <cell r="H24">
            <v>841189.36</v>
          </cell>
          <cell r="I24">
            <v>125</v>
          </cell>
        </row>
        <row r="25">
          <cell r="F25">
            <v>0.9846463745274141</v>
          </cell>
          <cell r="G25">
            <v>0.48938346988425185</v>
          </cell>
          <cell r="H25">
            <v>14.517061041458708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385432.4</v>
          </cell>
          <cell r="G24">
            <v>25903</v>
          </cell>
          <cell r="H24">
            <v>535396.6</v>
          </cell>
          <cell r="I24">
            <v>79</v>
          </cell>
        </row>
        <row r="25">
          <cell r="F25">
            <v>1.25145545769402</v>
          </cell>
          <cell r="G25">
            <v>0.52768948886867106</v>
          </cell>
          <cell r="H25">
            <v>10.735780614915088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488787.92</v>
          </cell>
          <cell r="G24">
            <v>30521</v>
          </cell>
          <cell r="H24">
            <v>932588.08000000007</v>
          </cell>
          <cell r="I24">
            <v>135</v>
          </cell>
        </row>
        <row r="25">
          <cell r="F25">
            <v>1.5678220562667649</v>
          </cell>
          <cell r="G25">
            <v>0.58246927966445372</v>
          </cell>
          <cell r="H25">
            <v>18.20925130044731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F24">
            <v>102021.51999999999</v>
          </cell>
          <cell r="G24">
            <v>72562</v>
          </cell>
          <cell r="H24">
            <v>626185.48</v>
          </cell>
          <cell r="I24">
            <v>60</v>
          </cell>
        </row>
        <row r="25">
          <cell r="F25">
            <v>0.36002354198460568</v>
          </cell>
          <cell r="G25">
            <v>1.6188917857785079</v>
          </cell>
          <cell r="H25">
            <v>13.241435107110721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330555.40000000002</v>
          </cell>
          <cell r="G23">
            <v>75608</v>
          </cell>
          <cell r="H23">
            <v>903820.6</v>
          </cell>
          <cell r="I23">
            <v>83</v>
          </cell>
        </row>
        <row r="24">
          <cell r="F24">
            <v>1.0954822361285566</v>
          </cell>
          <cell r="G24">
            <v>1.5851654278456002</v>
          </cell>
          <cell r="H24">
            <v>19.023737033033996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-20748.080000000002</v>
          </cell>
          <cell r="G23">
            <v>87928</v>
          </cell>
          <cell r="H23">
            <v>569736.24</v>
          </cell>
          <cell r="I23">
            <v>60</v>
          </cell>
        </row>
        <row r="24">
          <cell r="F24">
            <v>-6.805390971943058E-2</v>
          </cell>
          <cell r="G24">
            <v>1.7359461763499249</v>
          </cell>
          <cell r="H24">
            <v>12.821495714512684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4.Св ведомость"/>
      <sheetName val="Прил. 4.1. (юр)"/>
      <sheetName val="Прилю 4.2 (быт)"/>
      <sheetName val="Прил. 5(св прием)"/>
      <sheetName val="Прил. 5.1(прием-пер)"/>
      <sheetName val="Прил.4.1 (юр)"/>
      <sheetName val="Прил. 4.2 (быт)"/>
      <sheetName val="Потери"/>
      <sheetName val="Прил. 5,1 (пер)"/>
      <sheetName val="Прил. 10. Тех балан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F23">
            <v>4217.0800000000017</v>
          </cell>
          <cell r="G23">
            <v>26712</v>
          </cell>
          <cell r="H23">
            <v>834248.91999999993</v>
          </cell>
          <cell r="I23">
            <v>78</v>
          </cell>
        </row>
        <row r="24">
          <cell r="F24">
            <v>1.4452523965305285E-2</v>
          </cell>
          <cell r="G24">
            <v>0.5227145620778334</v>
          </cell>
          <cell r="H24">
            <v>18.08874064691101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H10" sqref="H10"/>
    </sheetView>
  </sheetViews>
  <sheetFormatPr defaultRowHeight="15" x14ac:dyDescent="0.25"/>
  <cols>
    <col min="3" max="3" width="21" customWidth="1"/>
    <col min="4" max="4" width="39" customWidth="1"/>
    <col min="6" max="6" width="15.7109375" customWidth="1"/>
    <col min="7" max="7" width="16.5703125" bestFit="1" customWidth="1"/>
    <col min="8" max="8" width="17.7109375" customWidth="1"/>
  </cols>
  <sheetData>
    <row r="1" spans="2:4" ht="129.75" customHeight="1" x14ac:dyDescent="0.25">
      <c r="B1" s="26" t="s">
        <v>16</v>
      </c>
      <c r="C1" s="26"/>
      <c r="D1" s="26"/>
    </row>
    <row r="2" spans="2:4" x14ac:dyDescent="0.25">
      <c r="B2" t="s">
        <v>17</v>
      </c>
    </row>
    <row r="5" spans="2:4" x14ac:dyDescent="0.25">
      <c r="B5" s="2" t="s">
        <v>15</v>
      </c>
    </row>
    <row r="6" spans="2:4" x14ac:dyDescent="0.25">
      <c r="B6" s="2" t="s">
        <v>47</v>
      </c>
    </row>
    <row r="7" spans="2:4" x14ac:dyDescent="0.25">
      <c r="B7" s="1"/>
    </row>
    <row r="8" spans="2:4" ht="45" x14ac:dyDescent="0.25">
      <c r="B8" s="4" t="s">
        <v>14</v>
      </c>
      <c r="C8" s="4" t="s">
        <v>0</v>
      </c>
      <c r="D8" s="5" t="s">
        <v>13</v>
      </c>
    </row>
    <row r="9" spans="2:4" x14ac:dyDescent="0.25">
      <c r="B9" s="6">
        <v>1</v>
      </c>
      <c r="C9" s="6" t="s">
        <v>1</v>
      </c>
      <c r="D9" s="20">
        <v>3074535.63</v>
      </c>
    </row>
    <row r="10" spans="2:4" x14ac:dyDescent="0.25">
      <c r="B10" s="6">
        <v>2</v>
      </c>
      <c r="C10" s="6" t="s">
        <v>2</v>
      </c>
      <c r="D10" s="17">
        <v>8662594.3900000006</v>
      </c>
    </row>
    <row r="11" spans="2:4" x14ac:dyDescent="0.25">
      <c r="B11" s="6">
        <v>3</v>
      </c>
      <c r="C11" s="6" t="s">
        <v>3</v>
      </c>
      <c r="D11" s="3">
        <v>4672197.7</v>
      </c>
    </row>
    <row r="12" spans="2:4" x14ac:dyDescent="0.25">
      <c r="B12" s="27" t="s">
        <v>48</v>
      </c>
      <c r="C12" s="28"/>
      <c r="D12" s="3">
        <f>D9+D10+D11</f>
        <v>16409327.719999999</v>
      </c>
    </row>
    <row r="13" spans="2:4" x14ac:dyDescent="0.25">
      <c r="B13" s="6">
        <v>4</v>
      </c>
      <c r="C13" s="6" t="s">
        <v>4</v>
      </c>
      <c r="D13" s="3">
        <v>3935192.53</v>
      </c>
    </row>
    <row r="14" spans="2:4" x14ac:dyDescent="0.25">
      <c r="B14" s="6">
        <v>5</v>
      </c>
      <c r="C14" s="6" t="s">
        <v>5</v>
      </c>
      <c r="D14" s="3">
        <v>5824547.6600000001</v>
      </c>
    </row>
    <row r="15" spans="2:4" x14ac:dyDescent="0.25">
      <c r="B15" s="6">
        <v>6</v>
      </c>
      <c r="C15" s="6" t="s">
        <v>6</v>
      </c>
      <c r="D15" s="3">
        <v>3316909.97</v>
      </c>
    </row>
    <row r="16" spans="2:4" x14ac:dyDescent="0.25">
      <c r="B16" s="27" t="s">
        <v>49</v>
      </c>
      <c r="C16" s="28"/>
      <c r="D16" s="3">
        <f>D13+D14+D15</f>
        <v>13076650.16</v>
      </c>
    </row>
    <row r="17" spans="2:7" x14ac:dyDescent="0.25">
      <c r="B17" s="6">
        <v>7</v>
      </c>
      <c r="C17" s="6" t="s">
        <v>7</v>
      </c>
      <c r="D17" s="3">
        <v>5689588.04</v>
      </c>
    </row>
    <row r="18" spans="2:7" x14ac:dyDescent="0.25">
      <c r="B18" s="6">
        <v>8</v>
      </c>
      <c r="C18" s="6" t="s">
        <v>8</v>
      </c>
      <c r="D18" s="3">
        <v>2969405.78</v>
      </c>
    </row>
    <row r="19" spans="2:7" x14ac:dyDescent="0.25">
      <c r="B19" s="6">
        <v>9</v>
      </c>
      <c r="C19" s="6" t="s">
        <v>9</v>
      </c>
      <c r="D19" s="7">
        <v>4386103.33</v>
      </c>
    </row>
    <row r="20" spans="2:7" x14ac:dyDescent="0.25">
      <c r="B20" s="27" t="s">
        <v>50</v>
      </c>
      <c r="C20" s="28"/>
      <c r="D20" s="7">
        <f>D17+D18+D19</f>
        <v>13045097.15</v>
      </c>
    </row>
    <row r="21" spans="2:7" x14ac:dyDescent="0.25">
      <c r="B21" s="6">
        <v>10</v>
      </c>
      <c r="C21" s="6" t="s">
        <v>10</v>
      </c>
      <c r="D21" s="7">
        <v>3787693.05</v>
      </c>
    </row>
    <row r="22" spans="2:7" x14ac:dyDescent="0.25">
      <c r="B22" s="6">
        <v>11</v>
      </c>
      <c r="C22" s="6" t="s">
        <v>11</v>
      </c>
      <c r="D22" s="3">
        <v>10596714.130000001</v>
      </c>
    </row>
    <row r="23" spans="2:7" x14ac:dyDescent="0.25">
      <c r="B23" s="6">
        <v>12</v>
      </c>
      <c r="C23" s="6" t="s">
        <v>12</v>
      </c>
      <c r="D23" s="3">
        <v>10407497.48</v>
      </c>
      <c r="G23" s="40"/>
    </row>
    <row r="24" spans="2:7" x14ac:dyDescent="0.25">
      <c r="B24" s="27" t="s">
        <v>51</v>
      </c>
      <c r="C24" s="28"/>
      <c r="D24" s="3">
        <f>D21+D22+D23</f>
        <v>24791904.66</v>
      </c>
    </row>
    <row r="25" spans="2:7" x14ac:dyDescent="0.25">
      <c r="B25" s="24" t="s">
        <v>52</v>
      </c>
      <c r="C25" s="25"/>
      <c r="D25" s="18">
        <f>D9+D10+D11+D13+D14+D15+D17+D18+D19+D21+D22+D23</f>
        <v>67322979.689999998</v>
      </c>
    </row>
  </sheetData>
  <mergeCells count="6">
    <mergeCell ref="B25:C25"/>
    <mergeCell ref="B1:D1"/>
    <mergeCell ref="B12:C12"/>
    <mergeCell ref="B16:C16"/>
    <mergeCell ref="B20:C20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"/>
  <sheetViews>
    <sheetView workbookViewId="0">
      <selection activeCell="K5" sqref="K5"/>
    </sheetView>
  </sheetViews>
  <sheetFormatPr defaultRowHeight="15" x14ac:dyDescent="0.25"/>
  <cols>
    <col min="1" max="1" width="3.28515625" customWidth="1"/>
    <col min="2" max="2" width="23" customWidth="1"/>
    <col min="3" max="3" width="39.42578125" customWidth="1"/>
  </cols>
  <sheetData>
    <row r="1" spans="2:18" ht="76.5" customHeight="1" x14ac:dyDescent="0.25">
      <c r="B1" s="30" t="s">
        <v>16</v>
      </c>
      <c r="C1" s="30"/>
      <c r="D1" s="30"/>
      <c r="E1" s="30"/>
      <c r="F1" s="30"/>
      <c r="G1" s="30"/>
      <c r="H1" s="30"/>
      <c r="I1" s="30"/>
      <c r="K1" s="31" t="s">
        <v>45</v>
      </c>
      <c r="L1" s="31"/>
      <c r="M1" s="31"/>
      <c r="N1" s="31"/>
      <c r="O1" s="31"/>
      <c r="P1" s="31"/>
      <c r="Q1" s="31"/>
      <c r="R1" s="31"/>
    </row>
    <row r="2" spans="2:18" ht="15" customHeight="1" x14ac:dyDescent="0.25">
      <c r="B2" t="s">
        <v>17</v>
      </c>
      <c r="C2" s="8"/>
      <c r="D2" s="8"/>
    </row>
    <row r="3" spans="2:18" ht="18.75" x14ac:dyDescent="0.3">
      <c r="B3" s="29" t="s">
        <v>53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2:18" ht="15.75" x14ac:dyDescent="0.25">
      <c r="B4" s="9" t="s">
        <v>18</v>
      </c>
      <c r="C4" s="9" t="s">
        <v>19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24</v>
      </c>
      <c r="Q4" s="9" t="s">
        <v>25</v>
      </c>
      <c r="R4" s="10" t="s">
        <v>20</v>
      </c>
    </row>
    <row r="5" spans="2:18" ht="15.75" x14ac:dyDescent="0.25">
      <c r="B5" s="11" t="s">
        <v>21</v>
      </c>
      <c r="C5" s="11" t="s">
        <v>22</v>
      </c>
      <c r="D5" s="21">
        <v>0.69069999999999998</v>
      </c>
      <c r="E5" s="21">
        <v>0.69069999999999998</v>
      </c>
      <c r="F5" s="21">
        <v>0.69069999999999998</v>
      </c>
      <c r="G5" s="21">
        <v>0.69069999999999998</v>
      </c>
      <c r="H5" s="21">
        <v>0.69069999999999998</v>
      </c>
      <c r="I5" s="21">
        <v>0.69069999999999998</v>
      </c>
      <c r="J5" s="21">
        <v>0.68279999999999996</v>
      </c>
      <c r="K5" s="21">
        <v>0.68279999999999996</v>
      </c>
      <c r="L5" s="21">
        <v>0.68279999999999996</v>
      </c>
      <c r="M5" s="21">
        <v>0.68279999999999996</v>
      </c>
      <c r="N5" s="21">
        <v>0.68279999999999996</v>
      </c>
      <c r="O5" s="21">
        <v>0.68279999999999996</v>
      </c>
      <c r="P5" s="21">
        <v>4.1441999999999997</v>
      </c>
      <c r="Q5" s="21">
        <v>4.0968</v>
      </c>
      <c r="R5" s="21">
        <v>8.2409999999999997</v>
      </c>
    </row>
    <row r="6" spans="2:18" ht="15.75" x14ac:dyDescent="0.25">
      <c r="B6" s="11" t="s">
        <v>21</v>
      </c>
      <c r="C6" s="11" t="s">
        <v>23</v>
      </c>
      <c r="D6" s="21">
        <v>0.99480000000000002</v>
      </c>
      <c r="E6" s="21">
        <v>1.7454000000000001</v>
      </c>
      <c r="F6" s="21">
        <v>1.9266000000000001</v>
      </c>
      <c r="G6" s="21">
        <v>1.9266000000000001</v>
      </c>
      <c r="H6" s="21">
        <v>1.9266000000000001</v>
      </c>
      <c r="I6" s="21">
        <v>1.9266000000000001</v>
      </c>
      <c r="J6" s="21">
        <v>1.9043000000000001</v>
      </c>
      <c r="K6" s="21">
        <v>1.8605</v>
      </c>
      <c r="L6" s="21">
        <v>1.839</v>
      </c>
      <c r="M6" s="21">
        <v>1.839</v>
      </c>
      <c r="N6" s="21">
        <v>1.839</v>
      </c>
      <c r="O6" s="21">
        <v>1.839</v>
      </c>
      <c r="P6" s="21">
        <v>1.7411000000000001</v>
      </c>
      <c r="Q6" s="21">
        <v>1.8534999999999999</v>
      </c>
      <c r="R6" s="21">
        <v>1.7972999999999999</v>
      </c>
    </row>
  </sheetData>
  <mergeCells count="3">
    <mergeCell ref="B3:R3"/>
    <mergeCell ref="B1:I1"/>
    <mergeCell ref="K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opLeftCell="B1" workbookViewId="0">
      <selection activeCell="D13" sqref="D13"/>
    </sheetView>
  </sheetViews>
  <sheetFormatPr defaultRowHeight="15" x14ac:dyDescent="0.25"/>
  <cols>
    <col min="2" max="2" width="6.85546875" customWidth="1"/>
    <col min="3" max="3" width="42.140625" customWidth="1"/>
    <col min="5" max="5" width="8.28515625" customWidth="1"/>
  </cols>
  <sheetData>
    <row r="1" spans="2:9" ht="90" customHeight="1" x14ac:dyDescent="0.25">
      <c r="B1" s="30" t="s">
        <v>16</v>
      </c>
      <c r="C1" s="30"/>
      <c r="D1" s="30"/>
      <c r="E1" s="30"/>
      <c r="F1" s="30"/>
      <c r="G1" s="30"/>
      <c r="H1" s="30"/>
      <c r="I1" s="30"/>
    </row>
    <row r="2" spans="2:9" x14ac:dyDescent="0.25">
      <c r="B2" t="s">
        <v>17</v>
      </c>
    </row>
    <row r="3" spans="2:9" ht="36.75" customHeight="1" x14ac:dyDescent="0.25">
      <c r="B3" s="34" t="s">
        <v>54</v>
      </c>
      <c r="C3" s="34"/>
      <c r="D3" s="34"/>
      <c r="E3" s="34"/>
      <c r="F3" s="34"/>
      <c r="G3" s="34"/>
      <c r="H3" s="34"/>
      <c r="I3" s="34"/>
    </row>
    <row r="4" spans="2:9" x14ac:dyDescent="0.25">
      <c r="B4" s="12" t="s">
        <v>14</v>
      </c>
      <c r="C4" s="12" t="s">
        <v>26</v>
      </c>
      <c r="D4" s="32" t="s">
        <v>27</v>
      </c>
      <c r="E4" s="32"/>
      <c r="F4" s="32" t="s">
        <v>35</v>
      </c>
      <c r="G4" s="32"/>
      <c r="H4" s="32"/>
      <c r="I4" s="32"/>
    </row>
    <row r="5" spans="2:9" ht="31.5" x14ac:dyDescent="0.25">
      <c r="B5" s="4">
        <v>1</v>
      </c>
      <c r="C5" s="13" t="s">
        <v>28</v>
      </c>
      <c r="D5" s="33" t="s">
        <v>55</v>
      </c>
      <c r="E5" s="33"/>
      <c r="F5" s="33" t="s">
        <v>36</v>
      </c>
      <c r="G5" s="33"/>
      <c r="H5" s="33"/>
      <c r="I5" s="33"/>
    </row>
    <row r="6" spans="2:9" ht="31.5" x14ac:dyDescent="0.25">
      <c r="B6" s="4">
        <v>2</v>
      </c>
      <c r="C6" s="13" t="s">
        <v>29</v>
      </c>
      <c r="D6" s="33" t="s">
        <v>55</v>
      </c>
      <c r="E6" s="33"/>
      <c r="F6" s="33" t="s">
        <v>36</v>
      </c>
      <c r="G6" s="33"/>
      <c r="H6" s="33"/>
      <c r="I6" s="33"/>
    </row>
    <row r="7" spans="2:9" ht="31.5" x14ac:dyDescent="0.25">
      <c r="B7" s="4">
        <v>3</v>
      </c>
      <c r="C7" s="13" t="s">
        <v>30</v>
      </c>
      <c r="D7" s="33" t="s">
        <v>55</v>
      </c>
      <c r="E7" s="33"/>
      <c r="F7" s="33" t="s">
        <v>36</v>
      </c>
      <c r="G7" s="33"/>
      <c r="H7" s="33"/>
      <c r="I7" s="33"/>
    </row>
    <row r="8" spans="2:9" ht="38.25" customHeight="1" x14ac:dyDescent="0.25">
      <c r="B8" s="4">
        <v>4</v>
      </c>
      <c r="C8" s="13" t="s">
        <v>31</v>
      </c>
      <c r="D8" s="33" t="s">
        <v>55</v>
      </c>
      <c r="E8" s="33"/>
      <c r="F8" s="33" t="s">
        <v>36</v>
      </c>
      <c r="G8" s="33"/>
      <c r="H8" s="33"/>
      <c r="I8" s="33"/>
    </row>
    <row r="9" spans="2:9" ht="31.5" x14ac:dyDescent="0.25">
      <c r="B9" s="4">
        <v>5</v>
      </c>
      <c r="C9" s="13" t="s">
        <v>32</v>
      </c>
      <c r="D9" s="33" t="s">
        <v>55</v>
      </c>
      <c r="E9" s="33"/>
      <c r="F9" s="33" t="s">
        <v>36</v>
      </c>
      <c r="G9" s="33"/>
      <c r="H9" s="33"/>
      <c r="I9" s="33"/>
    </row>
    <row r="10" spans="2:9" ht="31.5" x14ac:dyDescent="0.25">
      <c r="B10" s="4">
        <v>6</v>
      </c>
      <c r="C10" s="13" t="s">
        <v>33</v>
      </c>
      <c r="D10" s="33" t="s">
        <v>55</v>
      </c>
      <c r="E10" s="33"/>
      <c r="F10" s="33" t="s">
        <v>36</v>
      </c>
      <c r="G10" s="33"/>
      <c r="H10" s="33"/>
      <c r="I10" s="33"/>
    </row>
    <row r="11" spans="2:9" ht="31.5" x14ac:dyDescent="0.25">
      <c r="B11" s="4">
        <v>7</v>
      </c>
      <c r="C11" s="13" t="s">
        <v>34</v>
      </c>
      <c r="D11" s="33" t="s">
        <v>55</v>
      </c>
      <c r="E11" s="33"/>
      <c r="F11" s="33" t="s">
        <v>36</v>
      </c>
      <c r="G11" s="33"/>
      <c r="H11" s="33"/>
      <c r="I11" s="33"/>
    </row>
    <row r="12" spans="2:9" ht="30" customHeight="1" x14ac:dyDescent="0.25">
      <c r="B12" s="19">
        <v>8</v>
      </c>
      <c r="C12" s="13" t="s">
        <v>44</v>
      </c>
      <c r="D12" s="33" t="s">
        <v>55</v>
      </c>
      <c r="E12" s="33"/>
      <c r="F12" s="33" t="s">
        <v>36</v>
      </c>
      <c r="G12" s="33"/>
      <c r="H12" s="33"/>
      <c r="I12" s="33"/>
    </row>
  </sheetData>
  <mergeCells count="20">
    <mergeCell ref="F8:I8"/>
    <mergeCell ref="F9:I9"/>
    <mergeCell ref="F10:I10"/>
    <mergeCell ref="D8:E8"/>
    <mergeCell ref="D12:E12"/>
    <mergeCell ref="F12:I12"/>
    <mergeCell ref="F11:I11"/>
    <mergeCell ref="D9:E9"/>
    <mergeCell ref="D10:E10"/>
    <mergeCell ref="D11:E11"/>
    <mergeCell ref="B1:I1"/>
    <mergeCell ref="D4:E4"/>
    <mergeCell ref="D5:E5"/>
    <mergeCell ref="D6:E6"/>
    <mergeCell ref="D7:E7"/>
    <mergeCell ref="B3:I3"/>
    <mergeCell ref="F4:I4"/>
    <mergeCell ref="F5:I5"/>
    <mergeCell ref="F6:I6"/>
    <mergeCell ref="F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5" workbookViewId="0">
      <selection activeCell="J39" sqref="J39"/>
    </sheetView>
  </sheetViews>
  <sheetFormatPr defaultRowHeight="15" x14ac:dyDescent="0.25"/>
  <cols>
    <col min="1" max="1" width="4.42578125" customWidth="1"/>
    <col min="2" max="2" width="45.85546875" customWidth="1"/>
    <col min="3" max="3" width="11.85546875" bestFit="1" customWidth="1"/>
    <col min="4" max="4" width="14.42578125" customWidth="1"/>
    <col min="5" max="5" width="13.85546875" customWidth="1"/>
    <col min="6" max="6" width="12.5703125" customWidth="1"/>
  </cols>
  <sheetData>
    <row r="1" spans="1:6" x14ac:dyDescent="0.25">
      <c r="A1" s="14" t="s">
        <v>37</v>
      </c>
      <c r="C1" s="15"/>
      <c r="D1" s="15"/>
      <c r="E1" s="15"/>
      <c r="F1" s="15"/>
    </row>
    <row r="2" spans="1:6" x14ac:dyDescent="0.25">
      <c r="A2" s="14" t="s">
        <v>46</v>
      </c>
      <c r="C2" s="15"/>
      <c r="D2" s="15"/>
      <c r="E2" s="15"/>
      <c r="F2" s="15"/>
    </row>
    <row r="4" spans="1:6" x14ac:dyDescent="0.25">
      <c r="B4" t="s">
        <v>17</v>
      </c>
    </row>
    <row r="6" spans="1:6" x14ac:dyDescent="0.25">
      <c r="B6" s="16" t="s">
        <v>38</v>
      </c>
      <c r="C6" s="16" t="s">
        <v>42</v>
      </c>
      <c r="D6" s="16" t="s">
        <v>41</v>
      </c>
      <c r="E6" s="16" t="s">
        <v>40</v>
      </c>
      <c r="F6" s="16" t="s">
        <v>39</v>
      </c>
    </row>
    <row r="7" spans="1:6" x14ac:dyDescent="0.25">
      <c r="B7" s="37" t="s">
        <v>1</v>
      </c>
      <c r="C7" s="38"/>
      <c r="D7" s="38"/>
      <c r="E7" s="38"/>
      <c r="F7" s="39"/>
    </row>
    <row r="8" spans="1:6" ht="32.25" customHeight="1" x14ac:dyDescent="0.25">
      <c r="B8" s="35" t="s">
        <v>43</v>
      </c>
      <c r="C8" s="23">
        <f>'[1]Прил. 10. Тех баланс'!$F$24</f>
        <v>-288412.16000000003</v>
      </c>
      <c r="D8" s="23">
        <f>'[1]Прил. 10. Тех баланс'!$G$24</f>
        <v>27200</v>
      </c>
      <c r="E8" s="23">
        <f>'[1]Прил. 10. Тех баланс'!$H$24</f>
        <v>1079529.1599999999</v>
      </c>
      <c r="F8" s="23">
        <f>'[1]Прил. 10. Тех баланс'!$I$24</f>
        <v>159</v>
      </c>
    </row>
    <row r="9" spans="1:6" ht="32.25" customHeight="1" x14ac:dyDescent="0.25">
      <c r="B9" s="36"/>
      <c r="C9" s="22">
        <f>'[1]Прил. 10. Тех баланс'!$F$25/100</f>
        <v>-8.162755539515015E-3</v>
      </c>
      <c r="D9" s="22">
        <f>'[1]Прил. 10. Тех баланс'!$G$25/100</f>
        <v>4.5821484885648443E-3</v>
      </c>
      <c r="E9" s="22">
        <f>'[1]Прил. 10. Тех баланс'!$H$25/100</f>
        <v>0.1593758540661521</v>
      </c>
      <c r="F9" s="22">
        <v>0</v>
      </c>
    </row>
    <row r="10" spans="1:6" x14ac:dyDescent="0.25">
      <c r="B10" s="37" t="s">
        <v>2</v>
      </c>
      <c r="C10" s="38"/>
      <c r="D10" s="38"/>
      <c r="E10" s="38"/>
      <c r="F10" s="39"/>
    </row>
    <row r="11" spans="1:6" ht="31.5" customHeight="1" x14ac:dyDescent="0.25">
      <c r="B11" s="35" t="s">
        <v>43</v>
      </c>
      <c r="C11" s="23">
        <f>'[2]Прил. 10. Тех баланс'!$F$24</f>
        <v>623839.28</v>
      </c>
      <c r="D11" s="23">
        <f>'[2]Прил. 10. Тех баланс'!$G$24</f>
        <v>25484</v>
      </c>
      <c r="E11" s="23">
        <f>'[2]Прил. 10. Тех баланс'!$H$24</f>
        <v>1430066.72</v>
      </c>
      <c r="F11" s="23">
        <f>'[2]Прил. 10. Тех баланс'!$I$24</f>
        <v>144</v>
      </c>
    </row>
    <row r="12" spans="1:6" ht="29.25" customHeight="1" x14ac:dyDescent="0.25">
      <c r="B12" s="36"/>
      <c r="C12" s="22">
        <f>'[2]Прил. 10. Тех баланс'!$F$25/100</f>
        <v>1.9017805892496412E-2</v>
      </c>
      <c r="D12" s="22">
        <f>'[2]Прил. 10. Тех баланс'!$G$25/100</f>
        <v>4.5202630493683177E-3</v>
      </c>
      <c r="E12" s="22">
        <f>'[2]Прил. 10. Тех баланс'!$H$25/100</f>
        <v>0.22296113812764726</v>
      </c>
      <c r="F12" s="22">
        <v>0</v>
      </c>
    </row>
    <row r="13" spans="1:6" x14ac:dyDescent="0.25">
      <c r="B13" s="37" t="s">
        <v>3</v>
      </c>
      <c r="C13" s="38"/>
      <c r="D13" s="38"/>
      <c r="E13" s="38"/>
      <c r="F13" s="39"/>
    </row>
    <row r="14" spans="1:6" ht="30.75" customHeight="1" x14ac:dyDescent="0.25">
      <c r="B14" s="35" t="s">
        <v>43</v>
      </c>
      <c r="C14" s="23">
        <f>'[3]Прил. 10. Тех баланс'!$F$24</f>
        <v>321954.64</v>
      </c>
      <c r="D14" s="23">
        <f>'[3]Прил. 10. Тех баланс'!$G$24</f>
        <v>27452</v>
      </c>
      <c r="E14" s="23">
        <f>'[3]Прил. 10. Тех баланс'!$H$24</f>
        <v>841189.36</v>
      </c>
      <c r="F14" s="23">
        <f>'[3]Прил. 10. Тех баланс'!$I$24</f>
        <v>125</v>
      </c>
    </row>
    <row r="15" spans="1:6" ht="29.25" customHeight="1" x14ac:dyDescent="0.25">
      <c r="B15" s="36"/>
      <c r="C15" s="22">
        <f>'[3]Прил. 10. Тех баланс'!$F$25/100</f>
        <v>9.8464637452741408E-3</v>
      </c>
      <c r="D15" s="22">
        <f>'[3]Прил. 10. Тех баланс'!$G$25/100</f>
        <v>4.8938346988425183E-3</v>
      </c>
      <c r="E15" s="22">
        <f>'[3]Прил. 10. Тех баланс'!$H$25/100</f>
        <v>0.14517061041458709</v>
      </c>
      <c r="F15" s="22">
        <v>0</v>
      </c>
    </row>
    <row r="16" spans="1:6" x14ac:dyDescent="0.25">
      <c r="B16" s="37" t="s">
        <v>4</v>
      </c>
      <c r="C16" s="38"/>
      <c r="D16" s="38"/>
      <c r="E16" s="38"/>
      <c r="F16" s="39"/>
    </row>
    <row r="17" spans="2:6" ht="30.75" customHeight="1" x14ac:dyDescent="0.25">
      <c r="B17" s="35" t="s">
        <v>43</v>
      </c>
      <c r="C17" s="23">
        <f>'[4]Прил. 10. Тех баланс'!$F$24</f>
        <v>385432.4</v>
      </c>
      <c r="D17" s="23">
        <f>'[4]Прил. 10. Тех баланс'!$G$24</f>
        <v>25903</v>
      </c>
      <c r="E17" s="23">
        <f>'[4]Прил. 10. Тех баланс'!$H$24</f>
        <v>535396.6</v>
      </c>
      <c r="F17" s="23">
        <f>'[4]Прил. 10. Тех баланс'!$I$24</f>
        <v>79</v>
      </c>
    </row>
    <row r="18" spans="2:6" ht="30" customHeight="1" x14ac:dyDescent="0.25">
      <c r="B18" s="36"/>
      <c r="C18" s="22">
        <f>'[4]Прил. 10. Тех баланс'!$F$25/100</f>
        <v>1.2514554576940199E-2</v>
      </c>
      <c r="D18" s="22">
        <f>'[4]Прил. 10. Тех баланс'!$G$25/100</f>
        <v>5.2768948886867109E-3</v>
      </c>
      <c r="E18" s="22">
        <f>'[4]Прил. 10. Тех баланс'!$H$25/100</f>
        <v>0.10735780614915087</v>
      </c>
      <c r="F18" s="22">
        <v>0</v>
      </c>
    </row>
    <row r="19" spans="2:6" x14ac:dyDescent="0.25">
      <c r="B19" s="37" t="s">
        <v>5</v>
      </c>
      <c r="C19" s="38"/>
      <c r="D19" s="38"/>
      <c r="E19" s="38"/>
      <c r="F19" s="39"/>
    </row>
    <row r="20" spans="2:6" ht="30.75" customHeight="1" x14ac:dyDescent="0.25">
      <c r="B20" s="35" t="s">
        <v>43</v>
      </c>
      <c r="C20" s="23">
        <f>'[5]Прил. 10. Тех баланс'!$F$24</f>
        <v>488787.92</v>
      </c>
      <c r="D20" s="23">
        <f>'[5]Прил. 10. Тех баланс'!$G$24</f>
        <v>30521</v>
      </c>
      <c r="E20" s="23">
        <f>'[5]Прил. 10. Тех баланс'!$H$24</f>
        <v>932588.08000000007</v>
      </c>
      <c r="F20" s="23">
        <f>'[5]Прил. 10. Тех баланс'!$I$24</f>
        <v>135</v>
      </c>
    </row>
    <row r="21" spans="2:6" ht="30" customHeight="1" x14ac:dyDescent="0.25">
      <c r="B21" s="36"/>
      <c r="C21" s="22">
        <f>'[5]Прил. 10. Тех баланс'!$F$25/100</f>
        <v>1.5678220562667648E-2</v>
      </c>
      <c r="D21" s="22">
        <f>'[5]Прил. 10. Тех баланс'!$G$25/100</f>
        <v>5.824692796644537E-3</v>
      </c>
      <c r="E21" s="22">
        <f>'[5]Прил. 10. Тех баланс'!$H$25/100</f>
        <v>0.1820925130044731</v>
      </c>
      <c r="F21" s="22">
        <v>0</v>
      </c>
    </row>
    <row r="22" spans="2:6" x14ac:dyDescent="0.25">
      <c r="B22" s="37" t="s">
        <v>6</v>
      </c>
      <c r="C22" s="38"/>
      <c r="D22" s="38"/>
      <c r="E22" s="38"/>
      <c r="F22" s="39"/>
    </row>
    <row r="23" spans="2:6" ht="30.75" customHeight="1" x14ac:dyDescent="0.25">
      <c r="B23" s="35" t="s">
        <v>43</v>
      </c>
      <c r="C23" s="23">
        <f>'[6]Прил. 10. Тех баланс'!$F$24</f>
        <v>102021.51999999999</v>
      </c>
      <c r="D23" s="23">
        <f>'[6]Прил. 10. Тех баланс'!$G$24</f>
        <v>72562</v>
      </c>
      <c r="E23" s="23">
        <f>'[6]Прил. 10. Тех баланс'!$H$24</f>
        <v>626185.48</v>
      </c>
      <c r="F23" s="23">
        <f>'[6]Прил. 10. Тех баланс'!$I$24</f>
        <v>60</v>
      </c>
    </row>
    <row r="24" spans="2:6" ht="30" customHeight="1" x14ac:dyDescent="0.25">
      <c r="B24" s="36"/>
      <c r="C24" s="22">
        <f>'[6]Прил. 10. Тех баланс'!$F$25/100</f>
        <v>3.6002354198460566E-3</v>
      </c>
      <c r="D24" s="22">
        <f>'[6]Прил. 10. Тех баланс'!$G$25/100</f>
        <v>1.618891785778508E-2</v>
      </c>
      <c r="E24" s="22">
        <f>'[6]Прил. 10. Тех баланс'!$H$25/100</f>
        <v>0.13241435107110722</v>
      </c>
      <c r="F24" s="22">
        <v>0</v>
      </c>
    </row>
    <row r="25" spans="2:6" x14ac:dyDescent="0.25">
      <c r="B25" s="37" t="s">
        <v>7</v>
      </c>
      <c r="C25" s="38"/>
      <c r="D25" s="38"/>
      <c r="E25" s="38"/>
      <c r="F25" s="39"/>
    </row>
    <row r="26" spans="2:6" ht="29.25" customHeight="1" x14ac:dyDescent="0.25">
      <c r="B26" s="35" t="s">
        <v>43</v>
      </c>
      <c r="C26" s="23">
        <f>'[7]Прил. 10. Тех баланс'!$F$23</f>
        <v>330555.40000000002</v>
      </c>
      <c r="D26" s="23">
        <f>'[7]Прил. 10. Тех баланс'!$G$23</f>
        <v>75608</v>
      </c>
      <c r="E26" s="23">
        <f>'[7]Прил. 10. Тех баланс'!$H$23</f>
        <v>903820.6</v>
      </c>
      <c r="F26" s="23">
        <f>'[7]Прил. 10. Тех баланс'!$I$23</f>
        <v>83</v>
      </c>
    </row>
    <row r="27" spans="2:6" ht="31.5" customHeight="1" x14ac:dyDescent="0.25">
      <c r="B27" s="36"/>
      <c r="C27" s="22">
        <f>'[7]Прил. 10. Тех баланс'!$F$24/100</f>
        <v>1.0954822361285565E-2</v>
      </c>
      <c r="D27" s="22">
        <f>'[7]Прил. 10. Тех баланс'!$G$24/100</f>
        <v>1.5851654278456001E-2</v>
      </c>
      <c r="E27" s="22">
        <f>'[7]Прил. 10. Тех баланс'!$H$24/100</f>
        <v>0.19023737033033997</v>
      </c>
      <c r="F27" s="22">
        <v>0</v>
      </c>
    </row>
    <row r="28" spans="2:6" x14ac:dyDescent="0.25">
      <c r="B28" s="37" t="s">
        <v>8</v>
      </c>
      <c r="C28" s="38"/>
      <c r="D28" s="38"/>
      <c r="E28" s="38"/>
      <c r="F28" s="39"/>
    </row>
    <row r="29" spans="2:6" ht="30" customHeight="1" x14ac:dyDescent="0.25">
      <c r="B29" s="35" t="s">
        <v>43</v>
      </c>
      <c r="C29" s="23">
        <f>'[8]Прил. 10. Тех баланс'!$F$23</f>
        <v>-20748.080000000002</v>
      </c>
      <c r="D29" s="23">
        <f>'[8]Прил. 10. Тех баланс'!$G$23</f>
        <v>87928</v>
      </c>
      <c r="E29" s="23">
        <f>'[8]Прил. 10. Тех баланс'!$H$23</f>
        <v>569736.24</v>
      </c>
      <c r="F29" s="23">
        <f>'[8]Прил. 10. Тех баланс'!$I$23</f>
        <v>60</v>
      </c>
    </row>
    <row r="30" spans="2:6" ht="29.25" customHeight="1" x14ac:dyDescent="0.25">
      <c r="B30" s="36"/>
      <c r="C30" s="22">
        <f>'[8]Прил. 10. Тех баланс'!$F$24/100</f>
        <v>-6.8053909719430585E-4</v>
      </c>
      <c r="D30" s="22">
        <f>'[8]Прил. 10. Тех баланс'!$G$24/100</f>
        <v>1.735946176349925E-2</v>
      </c>
      <c r="E30" s="22">
        <f>'[8]Прил. 10. Тех баланс'!$H$24/100</f>
        <v>0.12821495714512685</v>
      </c>
      <c r="F30" s="22">
        <v>0</v>
      </c>
    </row>
    <row r="31" spans="2:6" x14ac:dyDescent="0.25">
      <c r="B31" s="37" t="s">
        <v>9</v>
      </c>
      <c r="C31" s="38"/>
      <c r="D31" s="38"/>
      <c r="E31" s="38"/>
      <c r="F31" s="39"/>
    </row>
    <row r="32" spans="2:6" ht="31.5" customHeight="1" x14ac:dyDescent="0.25">
      <c r="B32" s="35" t="s">
        <v>43</v>
      </c>
      <c r="C32" s="23">
        <f>'[9]Прил. 10. Тех баланс'!$F$23</f>
        <v>4217.0800000000017</v>
      </c>
      <c r="D32" s="23">
        <f>'[9]Прил. 10. Тех баланс'!$G$23</f>
        <v>26712</v>
      </c>
      <c r="E32" s="23">
        <f>'[9]Прил. 10. Тех баланс'!$H$23</f>
        <v>834248.91999999993</v>
      </c>
      <c r="F32" s="23">
        <f>'[9]Прил. 10. Тех баланс'!$I$23</f>
        <v>78</v>
      </c>
    </row>
    <row r="33" spans="2:6" ht="29.25" customHeight="1" x14ac:dyDescent="0.25">
      <c r="B33" s="36"/>
      <c r="C33" s="22">
        <f>'[9]Прил. 10. Тех баланс'!$F$24/100</f>
        <v>1.4452523965305286E-4</v>
      </c>
      <c r="D33" s="22">
        <f>'[9]Прил. 10. Тех баланс'!$G$24/100</f>
        <v>5.227145620778334E-3</v>
      </c>
      <c r="E33" s="22">
        <f>'[9]Прил. 10. Тех баланс'!$H$24/100</f>
        <v>0.18088740646911008</v>
      </c>
      <c r="F33" s="22">
        <v>0</v>
      </c>
    </row>
    <row r="34" spans="2:6" x14ac:dyDescent="0.25">
      <c r="B34" s="37" t="s">
        <v>10</v>
      </c>
      <c r="C34" s="38"/>
      <c r="D34" s="38"/>
      <c r="E34" s="38"/>
      <c r="F34" s="39"/>
    </row>
    <row r="35" spans="2:6" ht="30.75" customHeight="1" x14ac:dyDescent="0.25">
      <c r="B35" s="35" t="s">
        <v>43</v>
      </c>
      <c r="C35" s="23">
        <f>'[10]Прил. 10. Тех баланс'!$F$23</f>
        <v>359960.64</v>
      </c>
      <c r="D35" s="23">
        <f>'[10]Прил. 10. Тех баланс'!$G$23</f>
        <v>27397</v>
      </c>
      <c r="E35" s="23">
        <f>'[10]Прил. 10. Тех баланс'!$H$23</f>
        <v>441453.36</v>
      </c>
      <c r="F35" s="23">
        <f>'[10]Прил. 10. Тех баланс'!$I$23</f>
        <v>77</v>
      </c>
    </row>
    <row r="36" spans="2:6" ht="30" customHeight="1" x14ac:dyDescent="0.25">
      <c r="B36" s="36"/>
      <c r="C36" s="22">
        <f>'[10]Прил. 10. Тех баланс'!$F$24/100</f>
        <v>1.298657221991124E-2</v>
      </c>
      <c r="D36" s="22">
        <f>'[10]Прил. 10. Тех баланс'!$G$24/100</f>
        <v>4.7963448550417381E-3</v>
      </c>
      <c r="E36" s="22">
        <f>'[10]Прил. 10. Тех баланс'!$H$24/100</f>
        <v>8.7631386030339348E-2</v>
      </c>
      <c r="F36" s="22">
        <v>0</v>
      </c>
    </row>
    <row r="37" spans="2:6" x14ac:dyDescent="0.25">
      <c r="B37" s="37" t="s">
        <v>11</v>
      </c>
      <c r="C37" s="38"/>
      <c r="D37" s="38"/>
      <c r="E37" s="38"/>
      <c r="F37" s="39"/>
    </row>
    <row r="38" spans="2:6" ht="30" customHeight="1" x14ac:dyDescent="0.25">
      <c r="B38" s="35" t="s">
        <v>43</v>
      </c>
      <c r="C38" s="23">
        <f>'[11]Прил. 10. Тех баланс'!$F$22</f>
        <v>1239836.72</v>
      </c>
      <c r="D38" s="23">
        <f>'[11]Прил. 10. Тех баланс'!$G$22</f>
        <v>26976</v>
      </c>
      <c r="E38" s="23">
        <f>'[11]Прил. 10. Тех баланс'!$H$22</f>
        <v>1041914.28</v>
      </c>
      <c r="F38" s="23">
        <f>'[11]Прил. 10. Тех баланс'!$I$22</f>
        <v>33</v>
      </c>
    </row>
    <row r="39" spans="2:6" ht="29.25" customHeight="1" x14ac:dyDescent="0.25">
      <c r="B39" s="36"/>
      <c r="C39" s="22">
        <f>'[11]Прил. 10. Тех баланс'!$F$23/100</f>
        <v>5.1320682802330951E-2</v>
      </c>
      <c r="D39" s="22">
        <f>'[11]Прил. 10. Тех баланс'!$G$23/100</f>
        <v>4.5405625948264925E-3</v>
      </c>
      <c r="E39" s="22">
        <f>'[9]Прил. 10. Тех баланс'!$H$24/100</f>
        <v>0.18088740646911008</v>
      </c>
      <c r="F39" s="22">
        <v>0</v>
      </c>
    </row>
    <row r="40" spans="2:6" x14ac:dyDescent="0.25">
      <c r="B40" s="37" t="s">
        <v>12</v>
      </c>
      <c r="C40" s="38"/>
      <c r="D40" s="38"/>
      <c r="E40" s="38"/>
      <c r="F40" s="39"/>
    </row>
    <row r="41" spans="2:6" ht="30.75" customHeight="1" x14ac:dyDescent="0.25">
      <c r="B41" s="35" t="s">
        <v>43</v>
      </c>
      <c r="C41" s="23">
        <f>'[12]Прил. 10. Тех баланс'!$F$22</f>
        <v>1367479.2</v>
      </c>
      <c r="D41" s="23">
        <f>'[12]Прил. 10. Тех баланс'!$G$22</f>
        <v>28652</v>
      </c>
      <c r="E41" s="23">
        <f>'[12]Прил. 10. Тех баланс'!$H$22</f>
        <v>1015555.8</v>
      </c>
      <c r="F41" s="23">
        <f>'[12]Прил. 10. Тех баланс'!$I$22</f>
        <v>38</v>
      </c>
    </row>
    <row r="42" spans="2:6" ht="32.25" customHeight="1" x14ac:dyDescent="0.25">
      <c r="B42" s="36"/>
      <c r="C42" s="22">
        <f>'[12]Прил. 10. Тех баланс'!$F$23/100</f>
        <v>5.0506015182468354E-2</v>
      </c>
      <c r="D42" s="22">
        <f>'[12]Прил. 10. Тех баланс'!$G$23/100</f>
        <v>4.5221123750922706E-3</v>
      </c>
      <c r="E42" s="22">
        <f>'[9]Прил. 10. Тех баланс'!$H$24/100</f>
        <v>0.18088740646911008</v>
      </c>
      <c r="F42" s="22">
        <v>0</v>
      </c>
    </row>
  </sheetData>
  <mergeCells count="24">
    <mergeCell ref="B41:B42"/>
    <mergeCell ref="B25:F25"/>
    <mergeCell ref="B26:B27"/>
    <mergeCell ref="B28:F28"/>
    <mergeCell ref="B29:B30"/>
    <mergeCell ref="B31:F31"/>
    <mergeCell ref="B32:B33"/>
    <mergeCell ref="B34:F34"/>
    <mergeCell ref="B35:B36"/>
    <mergeCell ref="B37:F37"/>
    <mergeCell ref="B38:B39"/>
    <mergeCell ref="B40:F40"/>
    <mergeCell ref="B23:B24"/>
    <mergeCell ref="B7:F7"/>
    <mergeCell ref="B8:B9"/>
    <mergeCell ref="B10:F10"/>
    <mergeCell ref="B11:B12"/>
    <mergeCell ref="B13:F13"/>
    <mergeCell ref="B14:B15"/>
    <mergeCell ref="B16:F16"/>
    <mergeCell ref="B17:B18"/>
    <mergeCell ref="B19:F19"/>
    <mergeCell ref="B20:B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Затраты на оплату потерь</vt:lpstr>
      <vt:lpstr>Уровень нормативных потерь</vt:lpstr>
      <vt:lpstr>Перечень мероприятий</vt:lpstr>
      <vt:lpstr>О размере фактических потерь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2016-03-22T12:06:30Z</dcterms:created>
  <dcterms:modified xsi:type="dcterms:W3CDTF">2025-01-24T06:43:01Z</dcterms:modified>
</cp:coreProperties>
</file>