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90" windowWidth="15165" windowHeight="12540" firstSheet="2" activeTab="3"/>
  </bookViews>
  <sheets>
    <sheet name="Затраты на оплату потерь" sheetId="2" r:id="rId1"/>
    <sheet name="Уровень нормативных потерь" sheetId="3" r:id="rId2"/>
    <sheet name="Перечень мероприятий" sheetId="4" r:id="rId3"/>
    <sheet name="О размере фактических потерь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F42" i="5" l="1"/>
  <c r="F41" i="5"/>
  <c r="E42" i="5"/>
  <c r="E41" i="5"/>
  <c r="D42" i="5"/>
  <c r="D41" i="5"/>
  <c r="C42" i="5"/>
  <c r="C41" i="5"/>
  <c r="F39" i="5" l="1"/>
  <c r="F38" i="5"/>
  <c r="E39" i="5"/>
  <c r="E38" i="5"/>
  <c r="D39" i="5"/>
  <c r="D38" i="5"/>
  <c r="C39" i="5"/>
  <c r="C38" i="5"/>
  <c r="F36" i="5" l="1"/>
  <c r="F35" i="5"/>
  <c r="E36" i="5"/>
  <c r="E35" i="5"/>
  <c r="D36" i="5"/>
  <c r="D35" i="5"/>
  <c r="C36" i="5"/>
  <c r="C35" i="5"/>
  <c r="F33" i="5" l="1"/>
  <c r="F32" i="5"/>
  <c r="E33" i="5"/>
  <c r="E32" i="5"/>
  <c r="D33" i="5"/>
  <c r="D32" i="5"/>
  <c r="C33" i="5"/>
  <c r="C32" i="5"/>
  <c r="F30" i="5" l="1"/>
  <c r="F29" i="5"/>
  <c r="E30" i="5"/>
  <c r="E29" i="5"/>
  <c r="D30" i="5"/>
  <c r="D29" i="5"/>
  <c r="C30" i="5"/>
  <c r="C29" i="5"/>
  <c r="F27" i="5" l="1"/>
  <c r="F26" i="5"/>
  <c r="E27" i="5"/>
  <c r="E26" i="5"/>
  <c r="D27" i="5"/>
  <c r="D26" i="5"/>
  <c r="C27" i="5"/>
  <c r="C26" i="5"/>
  <c r="F24" i="5" l="1"/>
  <c r="F23" i="5"/>
  <c r="E24" i="5"/>
  <c r="E23" i="5"/>
  <c r="D24" i="5"/>
  <c r="D23" i="5"/>
  <c r="C24" i="5"/>
  <c r="C23" i="5"/>
  <c r="F21" i="5" l="1"/>
  <c r="F20" i="5"/>
  <c r="E21" i="5"/>
  <c r="E20" i="5"/>
  <c r="D21" i="5"/>
  <c r="D20" i="5"/>
  <c r="C21" i="5"/>
  <c r="C20" i="5"/>
  <c r="F18" i="5" l="1"/>
  <c r="F17" i="5"/>
  <c r="E18" i="5"/>
  <c r="E17" i="5"/>
  <c r="D18" i="5"/>
  <c r="D17" i="5"/>
  <c r="C18" i="5"/>
  <c r="C17" i="5"/>
  <c r="F15" i="5"/>
  <c r="F14" i="5"/>
  <c r="E15" i="5"/>
  <c r="E14" i="5"/>
  <c r="D15" i="5"/>
  <c r="D14" i="5"/>
  <c r="C15" i="5"/>
  <c r="C14" i="5"/>
  <c r="F12" i="5" l="1"/>
  <c r="F11" i="5"/>
  <c r="E12" i="5"/>
  <c r="E11" i="5"/>
  <c r="D12" i="5"/>
  <c r="D11" i="5"/>
  <c r="C12" i="5"/>
  <c r="C11" i="5"/>
  <c r="F9" i="5" l="1"/>
  <c r="E9" i="5"/>
  <c r="D9" i="5"/>
  <c r="C9" i="5"/>
  <c r="F8" i="5" l="1"/>
  <c r="E8" i="5"/>
  <c r="D8" i="5"/>
  <c r="C8" i="5"/>
  <c r="D24" i="2" l="1"/>
  <c r="D20" i="2" l="1"/>
  <c r="D16" i="2" l="1"/>
  <c r="D12" i="2" l="1"/>
  <c r="D25" i="2"/>
</calcChain>
</file>

<file path=xl/sharedStrings.xml><?xml version="1.0" encoding="utf-8"?>
<sst xmlns="http://schemas.openxmlformats.org/spreadsheetml/2006/main" count="112" uniqueCount="56">
  <si>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</si>
  <si>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</si>
  <si>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</si>
  <si>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</si>
  <si>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</si>
  <si>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</si>
  <si>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</si>
  <si>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</si>
  <si>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</si>
  <si>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</si>
  <si>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</si>
  <si>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</si>
  <si>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</si>
  <si>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Затраты ООО «Техносервис-ПЭ» на покупку потерь в собственных сетях, руб.</t>
  </si>
  <si>
    <t>№ п/п</t>
  </si>
  <si>
    <t xml:space="preserve">Затраты сетевой организации ООО «Техносервис-ПЭ» на покупку </t>
  </si>
  <si>
    <t xml:space="preserve"> О затратах на оплату в том числе о затратах сетевой организации на покупку потерь в собственных сетях, об уровне нормативных потерь электроэнергии на текущий период с указанием источника опубликования решения об установлении уровня нормативных потерь, о перечне мероприятий по снижению размеров потерь в сетях, а также о сроках их исполнения и источниках финансирования, о закупке сетевыми организациями электрической энергии для компенсации потерь в сетях и ее стоимости, а также о размере фактических потерь, оплачиваемых покупателями при осуществлении расчетов за электрическую энергию по уровням напряжения;</t>
  </si>
  <si>
    <t>Пункт 19 г 3 (Постановление №24)</t>
  </si>
  <si>
    <t>Организация</t>
  </si>
  <si>
    <t>Показатель</t>
  </si>
  <si>
    <t>Год</t>
  </si>
  <si>
    <t>ООО Техносервис-ПЭ</t>
  </si>
  <si>
    <t>Потери в электрической сети. млн.кВтч</t>
  </si>
  <si>
    <t>Потери мощности в сети. МВт</t>
  </si>
  <si>
    <t>1-е пол.</t>
  </si>
  <si>
    <t>2-е пол.</t>
  </si>
  <si>
    <t>Наименование мероприятия</t>
  </si>
  <si>
    <t>Срок выполнения</t>
  </si>
  <si>
    <t>Проведение рейдов по выявлению неучтенной электроэнергии</t>
  </si>
  <si>
    <t>Выравнивание нагрузок фаз в электрических сетях 0,38 кВ</t>
  </si>
  <si>
    <t>Совершенствование систем расчетного и технического учета</t>
  </si>
  <si>
    <t>Проведение контрольных снятий показаний с расчетных приборов учета</t>
  </si>
  <si>
    <t>Замена недогруженных / перегруженных трансформаторов</t>
  </si>
  <si>
    <t>Установка приборов учета для собственных нужд</t>
  </si>
  <si>
    <t>Замена ламп накаливания на светодиодные</t>
  </si>
  <si>
    <t>Источник финансирования</t>
  </si>
  <si>
    <t>Собственные средства</t>
  </si>
  <si>
    <t xml:space="preserve">О размере фактических потерь, оплачиваемых покупателями при осуществлении расчетов </t>
  </si>
  <si>
    <t>Наименование</t>
  </si>
  <si>
    <t>НН</t>
  </si>
  <si>
    <t>СН2</t>
  </si>
  <si>
    <t>СН1</t>
  </si>
  <si>
    <t>ВН</t>
  </si>
  <si>
    <t>Размер фактических потерь, оплачиваемых покупателями при осуществлении расчетов за электрическую энергию по уровням напряжения;  кВт*ч</t>
  </si>
  <si>
    <t>Технологический расход электрической энергии (потери) в электрических сетях на 2021 год</t>
  </si>
  <si>
    <t xml:space="preserve">Установка приборов коммерческого учета </t>
  </si>
  <si>
    <t>за электрическую энергию по уровням напряжения в ООО "Техносервис-ПЭ" в 2022 году</t>
  </si>
  <si>
    <t>потерь в собственных сетях в 2022 году с НДС (20%), руб.</t>
  </si>
  <si>
    <t>УТВЕРЖДЕНО                                                                                                                                 Приказ Федеральной антимонопольной службы                                                               от 23 ноября 2021 № 1299/21-ДСП</t>
  </si>
  <si>
    <t>Перечень мероприятий по снижению размеров потерь в сетях ООО "Техносервис-ПЭ", а также сроках их исполнения и источниках их финансирования на 2022 год</t>
  </si>
  <si>
    <t>2022г.</t>
  </si>
  <si>
    <t>Итого за I квартал 2022 года</t>
  </si>
  <si>
    <t>Итого за 2 квартал 2022 года</t>
  </si>
  <si>
    <t>Итого за 3 квартал 2022 года</t>
  </si>
  <si>
    <t>Итого за 4 квартал 2022 года</t>
  </si>
  <si>
    <t>Итого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</si>
</sst>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5" formatCode="0.0000"/>
    <numFmt numFmtId="166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444444"/>
      <name val="Arial"/>
      <family val="2"/>
      <charset val="204"/>
    </font>
    <font>
      <b/>
      <sz val="11"/>
      <color rgb="FF44444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444444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43" fontId="0" fillId="0" borderId="1" xfId="1" applyNumberFormat="1" applyFont="1" applyBorder="1" applyAlignment="1">
      <alignment vertical="center"/>
    </xf>
    <xf numFmtId="43" fontId="4" fillId="0" borderId="1" xfId="0" applyNumberFormat="1" applyFont="1" applyBorder="1"/>
    <xf numFmtId="0" fontId="0" fillId="0" borderId="1" xfId="0" applyBorder="1" applyAlignment="1">
      <alignment horizontal="center" vertical="center"/>
    </xf>
    <xf numFmtId="43" fontId="0" fillId="0" borderId="1" xfId="1" applyNumberFormat="1" applyFont="1" applyFill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10" fontId="1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103;&#1085;&#1074;&#1072;&#1088;&#1100;%202022/46EP.STX(v1.0)%20&#1103;&#1085;&#1074;&#1072;&#1088;&#1100;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6;&#1082;&#1090;&#1103;&#1073;&#1088;&#1100;%202022/46EP.STX(v1.0)%20&#1086;&#1082;&#1090;&#1103;&#1073;&#1088;&#1100;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5;&#1086;&#1103;&#1073;&#1088;&#1100;%202022/46EP.STX(v1.0)%20&#1085;&#1086;&#1103;&#1073;&#1088;&#1100;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6;&#1077;&#1082;&#1072;&#1073;&#1088;&#1100;%202022/46EP.STX(v1.0)%20&#1076;&#1077;&#1082;&#1072;&#1073;&#1088;&#1100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92;&#1077;&#1074;&#1088;&#1072;&#1083;&#1100;%202022/46EP.STX(v1.0)%20&#1092;&#1077;&#1074;&#1088;&#1072;&#1083;&#1100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8;&#1090;%202022/46EP.STX(v1.0)%20&#1084;&#1072;&#1088;&#1090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87;&#1088;&#1077;&#1083;&#1100;%202022/46EP.STX(v1.0)%20&#1072;&#1087;&#1088;&#1077;&#1083;&#1100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1;%202022/46EP.STX(v1.0)%20&#1084;&#1072;&#1081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5;&#1100;%202022/46EP.STX(v1.0)%20&#1080;&#1102;&#1085;&#1100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3;&#1100;%202022/46EP.STX(v1.0)%20&#1080;&#1102;&#1083;&#1100;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74;&#1075;&#1091;&#1089;&#1090;%202022/46EP.STX(v1.0)%20&#1072;&#1074;&#1075;&#1091;&#1089;&#1090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9;&#1077;&#1085;&#1090;&#1103;&#1073;&#1088;&#1100;%202022/46EP.STX(v1.0)%20&#1089;&#1077;&#1085;&#1090;&#1103;&#1073;&#1088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7161.0680000000002</v>
          </cell>
          <cell r="I15">
            <v>5300.7020000000002</v>
          </cell>
          <cell r="J15">
            <v>4011.7487597068803</v>
          </cell>
        </row>
        <row r="35">
          <cell r="K35">
            <v>489.59899999999999</v>
          </cell>
        </row>
        <row r="59">
          <cell r="H59">
            <v>386.29399999999998</v>
          </cell>
          <cell r="I59">
            <v>79.033000000000001</v>
          </cell>
          <cell r="J59">
            <v>569.33987999999988</v>
          </cell>
          <cell r="K59">
            <v>0.28799999999999998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7335.5690000000004</v>
          </cell>
          <cell r="I15">
            <v>4142.6750000000002</v>
          </cell>
          <cell r="J15">
            <v>3084.3539694440005</v>
          </cell>
        </row>
        <row r="35">
          <cell r="K35">
            <v>319.73200000000003</v>
          </cell>
        </row>
        <row r="59">
          <cell r="H59">
            <v>179.35</v>
          </cell>
          <cell r="I59">
            <v>61.862000000000002</v>
          </cell>
          <cell r="J59">
            <v>521.81963500000143</v>
          </cell>
          <cell r="K59">
            <v>0.18099999999999999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7998.5659999999998</v>
          </cell>
          <cell r="I15">
            <v>4443.9569999999994</v>
          </cell>
          <cell r="J15">
            <v>3404.8324009959997</v>
          </cell>
        </row>
        <row r="35">
          <cell r="K35">
            <v>362.85</v>
          </cell>
        </row>
        <row r="59">
          <cell r="H59">
            <v>146.38200000000001</v>
          </cell>
          <cell r="I59">
            <v>67.465000000000003</v>
          </cell>
          <cell r="J59">
            <v>588.95579499999917</v>
          </cell>
          <cell r="K59">
            <v>0.113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9239.1679999999997</v>
          </cell>
          <cell r="I15">
            <v>4660.8110000000006</v>
          </cell>
          <cell r="J15">
            <v>3774.586435883999</v>
          </cell>
        </row>
        <row r="35">
          <cell r="K35">
            <v>388.42</v>
          </cell>
        </row>
        <row r="59">
          <cell r="H59">
            <v>-68.088999999999999</v>
          </cell>
          <cell r="I59">
            <v>72.908000000000001</v>
          </cell>
          <cell r="J59">
            <v>562.13002000000324</v>
          </cell>
          <cell r="K59">
            <v>0.13900000000000001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6718.8329999999996</v>
          </cell>
          <cell r="I15">
            <v>4687.57</v>
          </cell>
          <cell r="J15">
            <v>3525.6617359049087</v>
          </cell>
        </row>
        <row r="35">
          <cell r="K35">
            <v>429.67599999999999</v>
          </cell>
        </row>
        <row r="59">
          <cell r="H59">
            <v>374.73200000000003</v>
          </cell>
          <cell r="I59">
            <v>68.828000000000003</v>
          </cell>
          <cell r="J59">
            <v>681.16698499999825</v>
          </cell>
          <cell r="K59">
            <v>0.19500000000000001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6893.4619999999995</v>
          </cell>
          <cell r="I15">
            <v>4905.0239999999994</v>
          </cell>
          <cell r="J15">
            <v>3791.0344313679998</v>
          </cell>
        </row>
        <row r="35">
          <cell r="K35">
            <v>399.779</v>
          </cell>
        </row>
        <row r="59">
          <cell r="H59">
            <v>584.77200000000005</v>
          </cell>
          <cell r="I59">
            <v>49.371000000000002</v>
          </cell>
          <cell r="J59">
            <v>639.54744000000085</v>
          </cell>
          <cell r="K59">
            <v>0.19800000000000001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6751.857</v>
          </cell>
          <cell r="I15">
            <v>4226.0560000000005</v>
          </cell>
          <cell r="J15">
            <v>3165.8878017840002</v>
          </cell>
        </row>
        <row r="35">
          <cell r="K35">
            <v>311.76799999999997</v>
          </cell>
        </row>
        <row r="59">
          <cell r="H59">
            <v>554.60900000000004</v>
          </cell>
          <cell r="I59">
            <v>57.396999999999998</v>
          </cell>
          <cell r="J59">
            <v>586.19809499999963</v>
          </cell>
          <cell r="K59">
            <v>0.153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5483.7530000000006</v>
          </cell>
          <cell r="I15">
            <v>4059.4120000000003</v>
          </cell>
          <cell r="J15">
            <v>2707.8869287400003</v>
          </cell>
        </row>
        <row r="35">
          <cell r="K35">
            <v>303.06900000000002</v>
          </cell>
        </row>
        <row r="59">
          <cell r="H59">
            <v>9.52</v>
          </cell>
          <cell r="I59">
            <v>55.607999999999997</v>
          </cell>
          <cell r="J59">
            <v>533.8274100000009</v>
          </cell>
          <cell r="K59">
            <v>7.1999999999999995E-2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5885.2190000000001</v>
          </cell>
          <cell r="I15">
            <v>3811.009</v>
          </cell>
          <cell r="J15">
            <v>2741.7789321040004</v>
          </cell>
        </row>
        <row r="35">
          <cell r="K35">
            <v>252.25800000000001</v>
          </cell>
        </row>
        <row r="59">
          <cell r="H59">
            <v>303.8</v>
          </cell>
          <cell r="I59">
            <v>48.722000000000001</v>
          </cell>
          <cell r="J59">
            <v>450.01408999999683</v>
          </cell>
          <cell r="K59">
            <v>7.2999999999999995E-2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5779.4350000000004</v>
          </cell>
          <cell r="I15">
            <v>3871.6909999999998</v>
          </cell>
          <cell r="J15">
            <v>2828.0388184519998</v>
          </cell>
        </row>
        <row r="35">
          <cell r="K35">
            <v>248.61600000000001</v>
          </cell>
        </row>
        <row r="59">
          <cell r="H59">
            <v>249.30099999999999</v>
          </cell>
          <cell r="I59">
            <v>47.421999999999997</v>
          </cell>
          <cell r="J59">
            <v>372.74611500000231</v>
          </cell>
          <cell r="K59">
            <v>9.0999999999999998E-2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5708.5050000000001</v>
          </cell>
          <cell r="I15">
            <v>4265.0680000000002</v>
          </cell>
          <cell r="J15">
            <v>2977.3725063640004</v>
          </cell>
        </row>
        <row r="35">
          <cell r="K35">
            <v>239.02500000000001</v>
          </cell>
        </row>
        <row r="59">
          <cell r="H59">
            <v>288.37700000000001</v>
          </cell>
          <cell r="I59">
            <v>54.366</v>
          </cell>
          <cell r="J59">
            <v>383.07002499999851</v>
          </cell>
          <cell r="K59">
            <v>0.06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7188.0050000000001</v>
          </cell>
          <cell r="I15">
            <v>4122.3599999999997</v>
          </cell>
          <cell r="J15">
            <v>2893.6891898679996</v>
          </cell>
        </row>
        <row r="35">
          <cell r="K35">
            <v>282.971</v>
          </cell>
        </row>
        <row r="59">
          <cell r="H59">
            <v>139.268</v>
          </cell>
          <cell r="I59">
            <v>57.128</v>
          </cell>
          <cell r="J59">
            <v>388.24019999999939</v>
          </cell>
          <cell r="K59">
            <v>9.4E-2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topLeftCell="A5" workbookViewId="0">
      <selection activeCell="F20" sqref="F20"/>
    </sheetView>
  </sheetViews>
  <sheetFormatPr defaultRowHeight="15" x14ac:dyDescent="0.25"/>
  <cols>
    <col min="3" max="3" width="21" customWidth="1"/>
    <col min="4" max="4" width="39" customWidth="1"/>
    <col min="6" max="6" width="15.7109375" customWidth="1"/>
    <col min="8" max="8" width="17.7109375" customWidth="1"/>
  </cols>
  <sheetData>
    <row r="1" spans="2:4" ht="129.75" customHeight="1" x14ac:dyDescent="0.25">
      <c r="B1" s="28" t="s">
        <v>16</v>
      </c>
      <c r="C1" s="28"/>
      <c r="D1" s="28"/>
    </row>
    <row r="2" spans="2:4" x14ac:dyDescent="0.25">
      <c r="B2" t="s">
        <v>17</v>
      </c>
    </row>
    <row r="5" spans="2:4" x14ac:dyDescent="0.25">
      <c r="B5" s="2" t="s">
        <v>15</v>
      </c>
    </row>
    <row r="6" spans="2:4" x14ac:dyDescent="0.25">
      <c r="B6" s="2" t="s">
        <v>47</v>
      </c>
    </row>
    <row r="7" spans="2:4" x14ac:dyDescent="0.25">
      <c r="B7" s="1"/>
    </row>
    <row r="8" spans="2:4" ht="45" x14ac:dyDescent="0.25">
      <c r="B8" s="4" t="s">
        <v>14</v>
      </c>
      <c r="C8" s="4" t="s">
        <v>0</v>
      </c>
      <c r="D8" s="5" t="s">
        <v>13</v>
      </c>
    </row>
    <row r="9" spans="2:4" x14ac:dyDescent="0.25">
      <c r="B9" s="6">
        <v>1</v>
      </c>
      <c r="C9" s="6" t="s">
        <v>1</v>
      </c>
      <c r="D9" s="21">
        <v>3376859.43</v>
      </c>
    </row>
    <row r="10" spans="2:4" x14ac:dyDescent="0.25">
      <c r="B10" s="6">
        <v>2</v>
      </c>
      <c r="C10" s="6" t="s">
        <v>2</v>
      </c>
      <c r="D10" s="18">
        <v>3997732.75</v>
      </c>
    </row>
    <row r="11" spans="2:4" x14ac:dyDescent="0.25">
      <c r="B11" s="6">
        <v>3</v>
      </c>
      <c r="C11" s="6" t="s">
        <v>3</v>
      </c>
      <c r="D11" s="3">
        <v>4283726.63</v>
      </c>
    </row>
    <row r="12" spans="2:4" x14ac:dyDescent="0.25">
      <c r="B12" s="29" t="s">
        <v>51</v>
      </c>
      <c r="C12" s="30"/>
      <c r="D12" s="3">
        <f>D9+D10+D11</f>
        <v>11658318.809999999</v>
      </c>
    </row>
    <row r="13" spans="2:4" x14ac:dyDescent="0.25">
      <c r="B13" s="6">
        <v>4</v>
      </c>
      <c r="C13" s="6" t="s">
        <v>4</v>
      </c>
      <c r="D13" s="3">
        <v>4166153.9</v>
      </c>
    </row>
    <row r="14" spans="2:4" x14ac:dyDescent="0.25">
      <c r="B14" s="6">
        <v>5</v>
      </c>
      <c r="C14" s="6" t="s">
        <v>5</v>
      </c>
      <c r="D14" s="3">
        <v>2017146.37</v>
      </c>
    </row>
    <row r="15" spans="2:4" x14ac:dyDescent="0.25">
      <c r="B15" s="6">
        <v>6</v>
      </c>
      <c r="C15" s="6" t="s">
        <v>6</v>
      </c>
      <c r="D15" s="3">
        <v>2854576.87</v>
      </c>
    </row>
    <row r="16" spans="2:4" x14ac:dyDescent="0.25">
      <c r="B16" s="29" t="s">
        <v>52</v>
      </c>
      <c r="C16" s="30"/>
      <c r="D16" s="3">
        <f>D13+D14+D15</f>
        <v>9037877.1400000006</v>
      </c>
    </row>
    <row r="17" spans="2:4" x14ac:dyDescent="0.25">
      <c r="B17" s="6">
        <v>7</v>
      </c>
      <c r="C17" s="6" t="s">
        <v>7</v>
      </c>
      <c r="D17" s="3">
        <v>2636996.66</v>
      </c>
    </row>
    <row r="18" spans="2:4" x14ac:dyDescent="0.25">
      <c r="B18" s="6">
        <v>8</v>
      </c>
      <c r="C18" s="6" t="s">
        <v>8</v>
      </c>
      <c r="D18" s="3">
        <v>2763630.6</v>
      </c>
    </row>
    <row r="19" spans="2:4" x14ac:dyDescent="0.25">
      <c r="B19" s="6">
        <v>9</v>
      </c>
      <c r="C19" s="6" t="s">
        <v>9</v>
      </c>
      <c r="D19" s="7">
        <v>2349723.64</v>
      </c>
    </row>
    <row r="20" spans="2:4" x14ac:dyDescent="0.25">
      <c r="B20" s="29" t="s">
        <v>53</v>
      </c>
      <c r="C20" s="30"/>
      <c r="D20" s="7">
        <f>D17+D18+D19</f>
        <v>7750350.9000000004</v>
      </c>
    </row>
    <row r="21" spans="2:4" x14ac:dyDescent="0.25">
      <c r="B21" s="6">
        <v>10</v>
      </c>
      <c r="C21" s="6" t="s">
        <v>10</v>
      </c>
      <c r="D21" s="7">
        <v>2874074.14</v>
      </c>
    </row>
    <row r="22" spans="2:4" x14ac:dyDescent="0.25">
      <c r="B22" s="6">
        <v>11</v>
      </c>
      <c r="C22" s="6" t="s">
        <v>11</v>
      </c>
      <c r="D22" s="3">
        <v>2923178.4</v>
      </c>
    </row>
    <row r="23" spans="2:4" x14ac:dyDescent="0.25">
      <c r="B23" s="6">
        <v>12</v>
      </c>
      <c r="C23" s="6" t="s">
        <v>12</v>
      </c>
      <c r="D23" s="3">
        <v>2047709.22</v>
      </c>
    </row>
    <row r="24" spans="2:4" x14ac:dyDescent="0.25">
      <c r="B24" s="29" t="s">
        <v>54</v>
      </c>
      <c r="C24" s="30"/>
      <c r="D24" s="3">
        <f>D21+D22+D23</f>
        <v>7844961.7599999998</v>
      </c>
    </row>
    <row r="25" spans="2:4" x14ac:dyDescent="0.25">
      <c r="B25" s="26" t="s">
        <v>55</v>
      </c>
      <c r="C25" s="27"/>
      <c r="D25" s="19">
        <f>D9+D10+D11+D13+D14+D15+D17+D18+D19+D21+D22+D23</f>
        <v>36291508.609999999</v>
      </c>
    </row>
  </sheetData>
  <mergeCells count="6">
    <mergeCell ref="B25:C25"/>
    <mergeCell ref="B1:D1"/>
    <mergeCell ref="B12:C12"/>
    <mergeCell ref="B16:C16"/>
    <mergeCell ref="B20:C20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"/>
  <sheetViews>
    <sheetView workbookViewId="0">
      <selection activeCell="G26" sqref="G26"/>
    </sheetView>
  </sheetViews>
  <sheetFormatPr defaultRowHeight="15" x14ac:dyDescent="0.25"/>
  <cols>
    <col min="1" max="1" width="3.28515625" customWidth="1"/>
    <col min="2" max="2" width="23" customWidth="1"/>
    <col min="3" max="3" width="39.42578125" customWidth="1"/>
  </cols>
  <sheetData>
    <row r="1" spans="2:18" ht="76.5" customHeight="1" x14ac:dyDescent="0.25">
      <c r="B1" s="32" t="s">
        <v>16</v>
      </c>
      <c r="C1" s="32"/>
      <c r="D1" s="32"/>
      <c r="E1" s="32"/>
      <c r="F1" s="32"/>
      <c r="G1" s="32"/>
      <c r="H1" s="32"/>
      <c r="I1" s="32"/>
      <c r="K1" s="33" t="s">
        <v>48</v>
      </c>
      <c r="L1" s="33"/>
      <c r="M1" s="33"/>
      <c r="N1" s="33"/>
      <c r="O1" s="33"/>
      <c r="P1" s="33"/>
      <c r="Q1" s="33"/>
      <c r="R1" s="33"/>
    </row>
    <row r="2" spans="2:18" ht="15" customHeight="1" x14ac:dyDescent="0.25">
      <c r="B2" t="s">
        <v>17</v>
      </c>
      <c r="C2" s="8"/>
      <c r="D2" s="8"/>
    </row>
    <row r="3" spans="2:18" ht="18.75" x14ac:dyDescent="0.3">
      <c r="B3" s="31" t="s">
        <v>44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5.75" x14ac:dyDescent="0.25">
      <c r="B4" s="9" t="s">
        <v>18</v>
      </c>
      <c r="C4" s="9" t="s">
        <v>19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24</v>
      </c>
      <c r="Q4" s="9" t="s">
        <v>25</v>
      </c>
      <c r="R4" s="10" t="s">
        <v>20</v>
      </c>
    </row>
    <row r="5" spans="2:18" ht="15.75" x14ac:dyDescent="0.25">
      <c r="B5" s="11" t="s">
        <v>21</v>
      </c>
      <c r="C5" s="11" t="s">
        <v>22</v>
      </c>
      <c r="D5" s="23">
        <v>0.66479999999999995</v>
      </c>
      <c r="E5" s="23">
        <v>0.66479999999999995</v>
      </c>
      <c r="F5" s="23">
        <v>0.66479999999999995</v>
      </c>
      <c r="G5" s="23">
        <v>0.66479999999999995</v>
      </c>
      <c r="H5" s="23">
        <v>0.66479999999999995</v>
      </c>
      <c r="I5" s="23">
        <v>0.66479999999999995</v>
      </c>
      <c r="J5" s="23">
        <v>0.6583</v>
      </c>
      <c r="K5" s="23">
        <v>0.6583</v>
      </c>
      <c r="L5" s="23">
        <v>0.6583</v>
      </c>
      <c r="M5" s="23">
        <v>0.6583</v>
      </c>
      <c r="N5" s="23">
        <v>0.6583</v>
      </c>
      <c r="O5" s="23">
        <v>0.6583</v>
      </c>
      <c r="P5" s="24">
        <v>3.9887999999999999</v>
      </c>
      <c r="Q5" s="24">
        <v>3.9498000000000002</v>
      </c>
      <c r="R5" s="24">
        <v>7.9386000000000001</v>
      </c>
    </row>
    <row r="6" spans="2:18" ht="15.75" x14ac:dyDescent="0.25">
      <c r="B6" s="11" t="s">
        <v>21</v>
      </c>
      <c r="C6" s="11" t="s">
        <v>23</v>
      </c>
      <c r="D6" s="23">
        <v>1.2101999999999999</v>
      </c>
      <c r="E6" s="23">
        <v>1.2101999999999999</v>
      </c>
      <c r="F6" s="23">
        <v>1.2101999999999999</v>
      </c>
      <c r="G6" s="23">
        <v>1.2101999999999999</v>
      </c>
      <c r="H6" s="23">
        <v>1.2101999999999999</v>
      </c>
      <c r="I6" s="23">
        <v>1.2101999999999999</v>
      </c>
      <c r="J6" s="23">
        <v>1.1983999999999999</v>
      </c>
      <c r="K6" s="23">
        <v>1.1983999999999999</v>
      </c>
      <c r="L6" s="23">
        <v>1.1983999999999999</v>
      </c>
      <c r="M6" s="23">
        <v>1.1983999999999999</v>
      </c>
      <c r="N6" s="23">
        <v>1.1983999999999999</v>
      </c>
      <c r="O6" s="23">
        <v>1.1983999999999999</v>
      </c>
      <c r="P6" s="24">
        <v>1.2101999999999999</v>
      </c>
      <c r="Q6" s="24">
        <v>1.1983999999999999</v>
      </c>
      <c r="R6" s="24">
        <v>1.2042999999999999</v>
      </c>
    </row>
  </sheetData>
  <mergeCells count="3">
    <mergeCell ref="B3:R3"/>
    <mergeCell ref="B1:I1"/>
    <mergeCell ref="K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topLeftCell="B1" workbookViewId="0">
      <selection activeCell="F15" sqref="F15"/>
    </sheetView>
  </sheetViews>
  <sheetFormatPr defaultRowHeight="15" x14ac:dyDescent="0.25"/>
  <cols>
    <col min="2" max="2" width="6.85546875" customWidth="1"/>
    <col min="3" max="3" width="42.140625" customWidth="1"/>
    <col min="5" max="5" width="8.28515625" customWidth="1"/>
  </cols>
  <sheetData>
    <row r="1" spans="2:9" ht="90" customHeight="1" x14ac:dyDescent="0.25">
      <c r="B1" s="32" t="s">
        <v>16</v>
      </c>
      <c r="C1" s="32"/>
      <c r="D1" s="32"/>
      <c r="E1" s="32"/>
      <c r="F1" s="32"/>
      <c r="G1" s="32"/>
      <c r="H1" s="32"/>
      <c r="I1" s="32"/>
    </row>
    <row r="2" spans="2:9" x14ac:dyDescent="0.25">
      <c r="B2" t="s">
        <v>17</v>
      </c>
    </row>
    <row r="3" spans="2:9" ht="36.75" customHeight="1" x14ac:dyDescent="0.25">
      <c r="B3" s="36" t="s">
        <v>49</v>
      </c>
      <c r="C3" s="36"/>
      <c r="D3" s="36"/>
      <c r="E3" s="36"/>
      <c r="F3" s="36"/>
      <c r="G3" s="36"/>
      <c r="H3" s="36"/>
      <c r="I3" s="36"/>
    </row>
    <row r="4" spans="2:9" x14ac:dyDescent="0.25">
      <c r="B4" s="12" t="s">
        <v>14</v>
      </c>
      <c r="C4" s="12" t="s">
        <v>26</v>
      </c>
      <c r="D4" s="35" t="s">
        <v>27</v>
      </c>
      <c r="E4" s="35"/>
      <c r="F4" s="35" t="s">
        <v>35</v>
      </c>
      <c r="G4" s="35"/>
      <c r="H4" s="35"/>
      <c r="I4" s="35"/>
    </row>
    <row r="5" spans="2:9" ht="31.5" x14ac:dyDescent="0.25">
      <c r="B5" s="4">
        <v>1</v>
      </c>
      <c r="C5" s="13" t="s">
        <v>28</v>
      </c>
      <c r="D5" s="34" t="s">
        <v>50</v>
      </c>
      <c r="E5" s="34"/>
      <c r="F5" s="34" t="s">
        <v>36</v>
      </c>
      <c r="G5" s="34"/>
      <c r="H5" s="34"/>
      <c r="I5" s="34"/>
    </row>
    <row r="6" spans="2:9" ht="31.5" x14ac:dyDescent="0.25">
      <c r="B6" s="4">
        <v>2</v>
      </c>
      <c r="C6" s="13" t="s">
        <v>29</v>
      </c>
      <c r="D6" s="34" t="s">
        <v>50</v>
      </c>
      <c r="E6" s="34"/>
      <c r="F6" s="34" t="s">
        <v>36</v>
      </c>
      <c r="G6" s="34"/>
      <c r="H6" s="34"/>
      <c r="I6" s="34"/>
    </row>
    <row r="7" spans="2:9" ht="31.5" x14ac:dyDescent="0.25">
      <c r="B7" s="4">
        <v>3</v>
      </c>
      <c r="C7" s="13" t="s">
        <v>30</v>
      </c>
      <c r="D7" s="34" t="s">
        <v>50</v>
      </c>
      <c r="E7" s="34"/>
      <c r="F7" s="34" t="s">
        <v>36</v>
      </c>
      <c r="G7" s="34"/>
      <c r="H7" s="34"/>
      <c r="I7" s="34"/>
    </row>
    <row r="8" spans="2:9" ht="38.25" customHeight="1" x14ac:dyDescent="0.25">
      <c r="B8" s="4">
        <v>4</v>
      </c>
      <c r="C8" s="13" t="s">
        <v>31</v>
      </c>
      <c r="D8" s="34" t="s">
        <v>50</v>
      </c>
      <c r="E8" s="34"/>
      <c r="F8" s="34" t="s">
        <v>36</v>
      </c>
      <c r="G8" s="34"/>
      <c r="H8" s="34"/>
      <c r="I8" s="34"/>
    </row>
    <row r="9" spans="2:9" ht="31.5" x14ac:dyDescent="0.25">
      <c r="B9" s="4">
        <v>5</v>
      </c>
      <c r="C9" s="13" t="s">
        <v>32</v>
      </c>
      <c r="D9" s="34" t="s">
        <v>50</v>
      </c>
      <c r="E9" s="34"/>
      <c r="F9" s="34" t="s">
        <v>36</v>
      </c>
      <c r="G9" s="34"/>
      <c r="H9" s="34"/>
      <c r="I9" s="34"/>
    </row>
    <row r="10" spans="2:9" ht="31.5" x14ac:dyDescent="0.25">
      <c r="B10" s="4">
        <v>6</v>
      </c>
      <c r="C10" s="13" t="s">
        <v>33</v>
      </c>
      <c r="D10" s="34" t="s">
        <v>50</v>
      </c>
      <c r="E10" s="34"/>
      <c r="F10" s="34" t="s">
        <v>36</v>
      </c>
      <c r="G10" s="34"/>
      <c r="H10" s="34"/>
      <c r="I10" s="34"/>
    </row>
    <row r="11" spans="2:9" ht="31.5" x14ac:dyDescent="0.25">
      <c r="B11" s="4">
        <v>7</v>
      </c>
      <c r="C11" s="13" t="s">
        <v>34</v>
      </c>
      <c r="D11" s="34" t="s">
        <v>50</v>
      </c>
      <c r="E11" s="34"/>
      <c r="F11" s="34" t="s">
        <v>36</v>
      </c>
      <c r="G11" s="34"/>
      <c r="H11" s="34"/>
      <c r="I11" s="34"/>
    </row>
    <row r="12" spans="2:9" ht="30" customHeight="1" x14ac:dyDescent="0.25">
      <c r="B12" s="20">
        <v>8</v>
      </c>
      <c r="C12" s="13" t="s">
        <v>45</v>
      </c>
      <c r="D12" s="34" t="s">
        <v>50</v>
      </c>
      <c r="E12" s="34"/>
      <c r="F12" s="34" t="s">
        <v>36</v>
      </c>
      <c r="G12" s="34"/>
      <c r="H12" s="34"/>
      <c r="I12" s="34"/>
    </row>
  </sheetData>
  <mergeCells count="20">
    <mergeCell ref="B1:I1"/>
    <mergeCell ref="D4:E4"/>
    <mergeCell ref="D5:E5"/>
    <mergeCell ref="D6:E6"/>
    <mergeCell ref="D7:E7"/>
    <mergeCell ref="B3:I3"/>
    <mergeCell ref="F4:I4"/>
    <mergeCell ref="F5:I5"/>
    <mergeCell ref="F6:I6"/>
    <mergeCell ref="F7:I7"/>
    <mergeCell ref="F8:I8"/>
    <mergeCell ref="F9:I9"/>
    <mergeCell ref="F10:I10"/>
    <mergeCell ref="D8:E8"/>
    <mergeCell ref="D12:E12"/>
    <mergeCell ref="F12:I12"/>
    <mergeCell ref="F11:I11"/>
    <mergeCell ref="D9:E9"/>
    <mergeCell ref="D10:E10"/>
    <mergeCell ref="D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2" workbookViewId="0">
      <selection activeCell="J39" sqref="J39"/>
    </sheetView>
  </sheetViews>
  <sheetFormatPr defaultRowHeight="15" x14ac:dyDescent="0.25"/>
  <cols>
    <col min="1" max="1" width="4.42578125" customWidth="1"/>
    <col min="2" max="2" width="45.85546875" customWidth="1"/>
    <col min="3" max="3" width="11.85546875" bestFit="1" customWidth="1"/>
    <col min="4" max="4" width="14.42578125" customWidth="1"/>
    <col min="5" max="5" width="13.85546875" customWidth="1"/>
    <col min="6" max="6" width="12.5703125" customWidth="1"/>
  </cols>
  <sheetData>
    <row r="1" spans="1:6" x14ac:dyDescent="0.25">
      <c r="A1" s="14" t="s">
        <v>37</v>
      </c>
      <c r="C1" s="15"/>
      <c r="D1" s="15"/>
      <c r="E1" s="15"/>
      <c r="F1" s="15"/>
    </row>
    <row r="2" spans="1:6" x14ac:dyDescent="0.25">
      <c r="A2" s="14" t="s">
        <v>46</v>
      </c>
      <c r="C2" s="15"/>
      <c r="D2" s="15"/>
      <c r="E2" s="15"/>
      <c r="F2" s="15"/>
    </row>
    <row r="4" spans="1:6" x14ac:dyDescent="0.25">
      <c r="B4" t="s">
        <v>17</v>
      </c>
    </row>
    <row r="6" spans="1:6" x14ac:dyDescent="0.25">
      <c r="B6" s="16" t="s">
        <v>38</v>
      </c>
      <c r="C6" s="16" t="s">
        <v>42</v>
      </c>
      <c r="D6" s="16" t="s">
        <v>41</v>
      </c>
      <c r="E6" s="16" t="s">
        <v>40</v>
      </c>
      <c r="F6" s="16" t="s">
        <v>39</v>
      </c>
    </row>
    <row r="7" spans="1:6" x14ac:dyDescent="0.25">
      <c r="B7" s="39" t="s">
        <v>1</v>
      </c>
      <c r="C7" s="40"/>
      <c r="D7" s="40"/>
      <c r="E7" s="40"/>
      <c r="F7" s="41"/>
    </row>
    <row r="8" spans="1:6" ht="32.25" customHeight="1" x14ac:dyDescent="0.25">
      <c r="B8" s="37" t="s">
        <v>43</v>
      </c>
      <c r="C8" s="17">
        <f>'[1]Отпуск ЭЭ сет организациями'!$H$59</f>
        <v>386.29399999999998</v>
      </c>
      <c r="D8" s="17">
        <f>'[1]Отпуск ЭЭ сет организациями'!$I$59</f>
        <v>79.033000000000001</v>
      </c>
      <c r="E8" s="22">
        <f>'[1]Отпуск ЭЭ сет организациями'!$J$59</f>
        <v>569.33987999999988</v>
      </c>
      <c r="F8" s="17">
        <f>'[1]Отпуск ЭЭ сет организациями'!$K$59</f>
        <v>0.28799999999999998</v>
      </c>
    </row>
    <row r="9" spans="1:6" ht="32.25" customHeight="1" x14ac:dyDescent="0.25">
      <c r="B9" s="38"/>
      <c r="C9" s="25">
        <f>'[1]Отпуск ЭЭ сет организациями'!$H$59/'[1]Отпуск ЭЭ сет организациями'!$H$15</f>
        <v>5.3943629637366937E-2</v>
      </c>
      <c r="D9" s="25">
        <f>'[1]Отпуск ЭЭ сет организациями'!$I$59/'[1]Отпуск ЭЭ сет организациями'!$I$15</f>
        <v>1.4909911932419516E-2</v>
      </c>
      <c r="E9" s="25">
        <f>'[1]Отпуск ЭЭ сет организациями'!$J$59/'[1]Отпуск ЭЭ сет организациями'!$J$15</f>
        <v>0.14191812949961474</v>
      </c>
      <c r="F9" s="25">
        <f>'[1]Отпуск ЭЭ сет организациями'!$K$59/'[1]Отпуск ЭЭ сет организациями'!$K$35</f>
        <v>5.882364955810776E-4</v>
      </c>
    </row>
    <row r="10" spans="1:6" x14ac:dyDescent="0.25">
      <c r="B10" s="39" t="s">
        <v>2</v>
      </c>
      <c r="C10" s="40"/>
      <c r="D10" s="40"/>
      <c r="E10" s="40"/>
      <c r="F10" s="41"/>
    </row>
    <row r="11" spans="1:6" ht="31.5" customHeight="1" x14ac:dyDescent="0.25">
      <c r="B11" s="37" t="s">
        <v>43</v>
      </c>
      <c r="C11" s="17">
        <f>'[2]Отпуск ЭЭ сет организациями'!$H$59</f>
        <v>374.73200000000003</v>
      </c>
      <c r="D11" s="17">
        <f>'[2]Отпуск ЭЭ сет организациями'!$I$59</f>
        <v>68.828000000000003</v>
      </c>
      <c r="E11" s="22">
        <f>'[2]Отпуск ЭЭ сет организациями'!$J$59</f>
        <v>681.16698499999825</v>
      </c>
      <c r="F11" s="17">
        <f>'[2]Отпуск ЭЭ сет организациями'!$K$59</f>
        <v>0.19500000000000001</v>
      </c>
    </row>
    <row r="12" spans="1:6" ht="29.25" customHeight="1" x14ac:dyDescent="0.25">
      <c r="B12" s="38"/>
      <c r="C12" s="25">
        <f>'[2]Отпуск ЭЭ сет организациями'!$H$59/'[2]Отпуск ЭЭ сет организациями'!$H$15</f>
        <v>5.57733761205257E-2</v>
      </c>
      <c r="D12" s="25">
        <f>'[2]Отпуск ЭЭ сет организациями'!$I$59/'[2]Отпуск ЭЭ сет организациями'!$I$15</f>
        <v>1.4683087399228172E-2</v>
      </c>
      <c r="E12" s="25">
        <f>'[2]Отпуск ЭЭ сет организациями'!$J$59/'[2]Отпуск ЭЭ сет организациями'!$J$15</f>
        <v>0.19320259174698379</v>
      </c>
      <c r="F12" s="25">
        <f>'[2]Отпуск ЭЭ сет организациями'!$K$59/'[2]Отпуск ЭЭ сет организациями'!$K$35</f>
        <v>4.5383032796805035E-4</v>
      </c>
    </row>
    <row r="13" spans="1:6" x14ac:dyDescent="0.25">
      <c r="B13" s="39" t="s">
        <v>3</v>
      </c>
      <c r="C13" s="40"/>
      <c r="D13" s="40"/>
      <c r="E13" s="40"/>
      <c r="F13" s="41"/>
    </row>
    <row r="14" spans="1:6" ht="30.75" customHeight="1" x14ac:dyDescent="0.25">
      <c r="B14" s="37" t="s">
        <v>43</v>
      </c>
      <c r="C14" s="17">
        <f>'[3]Отпуск ЭЭ сет организациями'!$H$59</f>
        <v>584.77200000000005</v>
      </c>
      <c r="D14" s="17">
        <f>'[3]Отпуск ЭЭ сет организациями'!$I$59</f>
        <v>49.371000000000002</v>
      </c>
      <c r="E14" s="22">
        <f>'[3]Отпуск ЭЭ сет организациями'!$J$59</f>
        <v>639.54744000000085</v>
      </c>
      <c r="F14" s="17">
        <f>'[3]Отпуск ЭЭ сет организациями'!$K$59</f>
        <v>0.19800000000000001</v>
      </c>
    </row>
    <row r="15" spans="1:6" ht="29.25" customHeight="1" x14ac:dyDescent="0.25">
      <c r="B15" s="38"/>
      <c r="C15" s="25">
        <f>'[3]Отпуск ЭЭ сет организациями'!$H$59/'[3]Отпуск ЭЭ сет организациями'!$H$15</f>
        <v>8.4829944663508711E-2</v>
      </c>
      <c r="D15" s="25">
        <f>'[3]Отпуск ЭЭ сет организациями'!$I$59/'[3]Отпуск ЭЭ сет организациями'!$I$15</f>
        <v>1.0065394175441346E-2</v>
      </c>
      <c r="E15" s="25">
        <f>'[3]Отпуск ЭЭ сет организациями'!$J$59/'[3]Отпуск ЭЭ сет организациями'!$J$15</f>
        <v>0.16869998191211871</v>
      </c>
      <c r="F15" s="25">
        <f>'[3]Отпуск ЭЭ сет организациями'!$K$59/'[3]Отпуск ЭЭ сет организациями'!$K$35</f>
        <v>4.9527363868537364E-4</v>
      </c>
    </row>
    <row r="16" spans="1:6" x14ac:dyDescent="0.25">
      <c r="B16" s="39" t="s">
        <v>4</v>
      </c>
      <c r="C16" s="40"/>
      <c r="D16" s="40"/>
      <c r="E16" s="40"/>
      <c r="F16" s="41"/>
    </row>
    <row r="17" spans="2:6" ht="30.75" customHeight="1" x14ac:dyDescent="0.25">
      <c r="B17" s="37" t="s">
        <v>43</v>
      </c>
      <c r="C17" s="17">
        <f>'[4]Отпуск ЭЭ сет организациями'!$H$59</f>
        <v>554.60900000000004</v>
      </c>
      <c r="D17" s="17">
        <f>'[4]Отпуск ЭЭ сет организациями'!$I$59</f>
        <v>57.396999999999998</v>
      </c>
      <c r="E17" s="22">
        <f>'[4]Отпуск ЭЭ сет организациями'!$J$59</f>
        <v>586.19809499999963</v>
      </c>
      <c r="F17" s="17">
        <f>'[4]Отпуск ЭЭ сет организациями'!$K$59</f>
        <v>0.153</v>
      </c>
    </row>
    <row r="18" spans="2:6" ht="30" customHeight="1" x14ac:dyDescent="0.25">
      <c r="B18" s="38"/>
      <c r="C18" s="25">
        <f>'[4]Отпуск ЭЭ сет организациями'!$H$59/'[4]Отпуск ЭЭ сет организациями'!$H$15</f>
        <v>8.2141698202435276E-2</v>
      </c>
      <c r="D18" s="25">
        <f>'[4]Отпуск ЭЭ сет организациями'!$I$59/'[4]Отпуск ЭЭ сет организациями'!$I$15</f>
        <v>1.3581694137512611E-2</v>
      </c>
      <c r="E18" s="25">
        <f>'[4]Отпуск ЭЭ сет организациями'!$J$59/'[4]Отпуск ЭЭ сет организациями'!$J$15</f>
        <v>0.18516072953364704</v>
      </c>
      <c r="F18" s="25">
        <f>'[4]Отпуск ЭЭ сет организациями'!$K$59/'[4]Отпуск ЭЭ сет организациями'!$K$35</f>
        <v>4.9074953170306131E-4</v>
      </c>
    </row>
    <row r="19" spans="2:6" x14ac:dyDescent="0.25">
      <c r="B19" s="39" t="s">
        <v>5</v>
      </c>
      <c r="C19" s="40"/>
      <c r="D19" s="40"/>
      <c r="E19" s="40"/>
      <c r="F19" s="41"/>
    </row>
    <row r="20" spans="2:6" ht="30.75" customHeight="1" x14ac:dyDescent="0.25">
      <c r="B20" s="37" t="s">
        <v>43</v>
      </c>
      <c r="C20" s="17">
        <f>'[5]Отпуск ЭЭ сет организациями'!$H$59</f>
        <v>9.52</v>
      </c>
      <c r="D20" s="17">
        <f>'[5]Отпуск ЭЭ сет организациями'!$I$59</f>
        <v>55.607999999999997</v>
      </c>
      <c r="E20" s="22">
        <f>'[5]Отпуск ЭЭ сет организациями'!$J$59</f>
        <v>533.8274100000009</v>
      </c>
      <c r="F20" s="17">
        <f>'[5]Отпуск ЭЭ сет организациями'!$K$59</f>
        <v>7.1999999999999995E-2</v>
      </c>
    </row>
    <row r="21" spans="2:6" ht="30" customHeight="1" x14ac:dyDescent="0.25">
      <c r="B21" s="38"/>
      <c r="C21" s="25">
        <f>'[5]Отпуск ЭЭ сет организациями'!$H$59/'[5]Отпуск ЭЭ сет организациями'!$H$15</f>
        <v>1.7360373452268909E-3</v>
      </c>
      <c r="D21" s="25">
        <f>'[5]Отпуск ЭЭ сет организациями'!$I$59/'[5]Отпуск ЭЭ сет организациями'!$I$15</f>
        <v>1.3698535649990688E-2</v>
      </c>
      <c r="E21" s="25">
        <f>'[5]Отпуск ЭЭ сет организациями'!$J$59/'[5]Отпуск ЭЭ сет организациями'!$J$15</f>
        <v>0.1971379987599389</v>
      </c>
      <c r="F21" s="25">
        <f>'[5]Отпуск ЭЭ сет организациями'!$K$59/'[5]Отпуск ЭЭ сет организациями'!$K$35</f>
        <v>2.3756966235411736E-4</v>
      </c>
    </row>
    <row r="22" spans="2:6" x14ac:dyDescent="0.25">
      <c r="B22" s="39" t="s">
        <v>6</v>
      </c>
      <c r="C22" s="40"/>
      <c r="D22" s="40"/>
      <c r="E22" s="40"/>
      <c r="F22" s="41"/>
    </row>
    <row r="23" spans="2:6" ht="30.75" customHeight="1" x14ac:dyDescent="0.25">
      <c r="B23" s="37" t="s">
        <v>43</v>
      </c>
      <c r="C23" s="17">
        <f>'[6]Отпуск ЭЭ сет организациями'!$H$59</f>
        <v>303.8</v>
      </c>
      <c r="D23" s="17">
        <f>'[6]Отпуск ЭЭ сет организациями'!$I$59</f>
        <v>48.722000000000001</v>
      </c>
      <c r="E23" s="22">
        <f>'[6]Отпуск ЭЭ сет организациями'!$J$59</f>
        <v>450.01408999999683</v>
      </c>
      <c r="F23" s="17">
        <f>'[6]Отпуск ЭЭ сет организациями'!$K$59</f>
        <v>7.2999999999999995E-2</v>
      </c>
    </row>
    <row r="24" spans="2:6" ht="30" customHeight="1" x14ac:dyDescent="0.25">
      <c r="B24" s="38"/>
      <c r="C24" s="25">
        <f>'[6]Отпуск ЭЭ сет организациями'!$H$59/'[6]Отпуск ЭЭ сет организациями'!$H$15</f>
        <v>5.1620848773851917E-2</v>
      </c>
      <c r="D24" s="25">
        <f>'[6]Отпуск ЭЭ сет организациями'!$I$59/'[6]Отпуск ЭЭ сет организациями'!$I$15</f>
        <v>1.2784540786967441E-2</v>
      </c>
      <c r="E24" s="25">
        <f>'[6]Отпуск ЭЭ сет организациями'!$J$59/'[6]Отпуск ЭЭ сет организациями'!$J$15</f>
        <v>0.16413215694770208</v>
      </c>
      <c r="F24" s="25">
        <f>'[6]Отпуск ЭЭ сет организациями'!$K$59/'[6]Отпуск ЭЭ сет организациями'!$K$35</f>
        <v>2.89386263270144E-4</v>
      </c>
    </row>
    <row r="25" spans="2:6" x14ac:dyDescent="0.25">
      <c r="B25" s="39" t="s">
        <v>7</v>
      </c>
      <c r="C25" s="40"/>
      <c r="D25" s="40"/>
      <c r="E25" s="40"/>
      <c r="F25" s="41"/>
    </row>
    <row r="26" spans="2:6" ht="29.25" customHeight="1" x14ac:dyDescent="0.25">
      <c r="B26" s="37" t="s">
        <v>43</v>
      </c>
      <c r="C26" s="17">
        <f>'[7]Отпуск ЭЭ сет организациями'!$H$59</f>
        <v>249.30099999999999</v>
      </c>
      <c r="D26" s="17">
        <f>'[7]Отпуск ЭЭ сет организациями'!$I$59</f>
        <v>47.421999999999997</v>
      </c>
      <c r="E26" s="22">
        <f>'[7]Отпуск ЭЭ сет организациями'!$J$59</f>
        <v>372.74611500000231</v>
      </c>
      <c r="F26" s="17">
        <f>'[7]Отпуск ЭЭ сет организациями'!$K$59</f>
        <v>9.0999999999999998E-2</v>
      </c>
    </row>
    <row r="27" spans="2:6" ht="31.5" customHeight="1" x14ac:dyDescent="0.25">
      <c r="B27" s="38"/>
      <c r="C27" s="25">
        <f>'[7]Отпуск ЭЭ сет организациями'!$H$59/'[7]Отпуск ЭЭ сет организациями'!$H$15</f>
        <v>4.3135877468991342E-2</v>
      </c>
      <c r="D27" s="25">
        <f>'[7]Отпуск ЭЭ сет организациями'!$I$59/'[7]Отпуск ЭЭ сет организациями'!$I$15</f>
        <v>1.2248394822830645E-2</v>
      </c>
      <c r="E27" s="25">
        <f>'[7]Отпуск ЭЭ сет организациями'!$J$59/'[7]Отпуск ЭЭ сет организациями'!$J$15</f>
        <v>0.13180374773074527</v>
      </c>
      <c r="F27" s="25">
        <f>'[7]Отпуск ЭЭ сет организациями'!$K$59/'[7]Отпуск ЭЭ сет организациями'!$K$35</f>
        <v>3.660263217170254E-4</v>
      </c>
    </row>
    <row r="28" spans="2:6" x14ac:dyDescent="0.25">
      <c r="B28" s="39" t="s">
        <v>8</v>
      </c>
      <c r="C28" s="40"/>
      <c r="D28" s="40"/>
      <c r="E28" s="40"/>
      <c r="F28" s="41"/>
    </row>
    <row r="29" spans="2:6" ht="30" customHeight="1" x14ac:dyDescent="0.25">
      <c r="B29" s="37" t="s">
        <v>43</v>
      </c>
      <c r="C29" s="17">
        <f>'[8]Отпуск ЭЭ сет организациями'!$H$59</f>
        <v>288.37700000000001</v>
      </c>
      <c r="D29" s="17">
        <f>'[8]Отпуск ЭЭ сет организациями'!$I$59</f>
        <v>54.366</v>
      </c>
      <c r="E29" s="22">
        <f>'[8]Отпуск ЭЭ сет организациями'!$J$59</f>
        <v>383.07002499999851</v>
      </c>
      <c r="F29" s="17">
        <f>'[8]Отпуск ЭЭ сет организациями'!$K$59</f>
        <v>0.06</v>
      </c>
    </row>
    <row r="30" spans="2:6" ht="29.25" customHeight="1" x14ac:dyDescent="0.25">
      <c r="B30" s="38"/>
      <c r="C30" s="25">
        <f>'[8]Отпуск ЭЭ сет организациями'!$H$59/'[8]Отпуск ЭЭ сет организациями'!$H$15</f>
        <v>5.0517079340387717E-2</v>
      </c>
      <c r="D30" s="25">
        <f>'[8]Отпуск ЭЭ сет организациями'!$I$59/'[8]Отпуск ЭЭ сет организациями'!$I$15</f>
        <v>1.2746807319367474E-2</v>
      </c>
      <c r="E30" s="25">
        <f>'[8]Отпуск ЭЭ сет организациями'!$J$59/'[8]Отпуск ЭЭ сет организациями'!$J$15</f>
        <v>0.1286604293487642</v>
      </c>
      <c r="F30" s="25">
        <f>'[8]Отпуск ЭЭ сет организациями'!$K$59/'[8]Отпуск ЭЭ сет организациями'!$K$35</f>
        <v>2.5101976780671475E-4</v>
      </c>
    </row>
    <row r="31" spans="2:6" x14ac:dyDescent="0.25">
      <c r="B31" s="39" t="s">
        <v>9</v>
      </c>
      <c r="C31" s="40"/>
      <c r="D31" s="40"/>
      <c r="E31" s="40"/>
      <c r="F31" s="41"/>
    </row>
    <row r="32" spans="2:6" ht="31.5" customHeight="1" x14ac:dyDescent="0.25">
      <c r="B32" s="37" t="s">
        <v>43</v>
      </c>
      <c r="C32" s="17">
        <f>'[9]Отпуск ЭЭ сет организациями'!$H$59</f>
        <v>139.268</v>
      </c>
      <c r="D32" s="17">
        <f>'[9]Отпуск ЭЭ сет организациями'!$I$59</f>
        <v>57.128</v>
      </c>
      <c r="E32" s="22">
        <f>'[9]Отпуск ЭЭ сет организациями'!$J$59</f>
        <v>388.24019999999939</v>
      </c>
      <c r="F32" s="17">
        <f>'[9]Отпуск ЭЭ сет организациями'!$K$59</f>
        <v>9.4E-2</v>
      </c>
    </row>
    <row r="33" spans="2:6" ht="29.25" customHeight="1" x14ac:dyDescent="0.25">
      <c r="B33" s="38"/>
      <c r="C33" s="25">
        <f>'[9]Отпуск ЭЭ сет организациями'!$H$59/'[9]Отпуск ЭЭ сет организациями'!$H$15</f>
        <v>1.9375056083016082E-2</v>
      </c>
      <c r="D33" s="25">
        <f>'[9]Отпуск ЭЭ сет организациями'!$I$59/'[9]Отпуск ЭЭ сет организациями'!$I$15</f>
        <v>1.3858081293239797E-2</v>
      </c>
      <c r="E33" s="25">
        <f>'[9]Отпуск ЭЭ сет организациями'!$J$59/'[9]Отпуск ЭЭ сет организациями'!$J$15</f>
        <v>0.13416789935815795</v>
      </c>
      <c r="F33" s="25">
        <f>'[9]Отпуск ЭЭ сет организациями'!$K$59/'[9]Отпуск ЭЭ сет организациями'!$K$35</f>
        <v>3.3218951765375248E-4</v>
      </c>
    </row>
    <row r="34" spans="2:6" x14ac:dyDescent="0.25">
      <c r="B34" s="39" t="s">
        <v>10</v>
      </c>
      <c r="C34" s="40"/>
      <c r="D34" s="40"/>
      <c r="E34" s="40"/>
      <c r="F34" s="41"/>
    </row>
    <row r="35" spans="2:6" ht="30.75" customHeight="1" x14ac:dyDescent="0.25">
      <c r="B35" s="37" t="s">
        <v>43</v>
      </c>
      <c r="C35" s="17">
        <f>'[10]Отпуск ЭЭ сет организациями'!$H$59</f>
        <v>179.35</v>
      </c>
      <c r="D35" s="17">
        <f>'[10]Отпуск ЭЭ сет организациями'!$I$59</f>
        <v>61.862000000000002</v>
      </c>
      <c r="E35" s="22">
        <f>'[10]Отпуск ЭЭ сет организациями'!$J$59</f>
        <v>521.81963500000143</v>
      </c>
      <c r="F35" s="17">
        <f>'[10]Отпуск ЭЭ сет организациями'!$K$59</f>
        <v>0.18099999999999999</v>
      </c>
    </row>
    <row r="36" spans="2:6" ht="30" customHeight="1" x14ac:dyDescent="0.25">
      <c r="B36" s="38"/>
      <c r="C36" s="25">
        <f>'[10]Отпуск ЭЭ сет организациями'!$H$59/'[10]Отпуск ЭЭ сет организациями'!$H$15</f>
        <v>2.4449364459662226E-2</v>
      </c>
      <c r="D36" s="25">
        <f>'[10]Отпуск ЭЭ сет организациями'!$I$59/'[10]Отпуск ЭЭ сет организациями'!$I$15</f>
        <v>1.4932863427616214E-2</v>
      </c>
      <c r="E36" s="25">
        <f>'[10]Отпуск ЭЭ сет организациями'!$J$59/'[10]Отпуск ЭЭ сет организациями'!$J$15</f>
        <v>0.16918279813845977</v>
      </c>
      <c r="F36" s="25">
        <f>'[10]Отпуск ЭЭ сет организациями'!$K$59/'[10]Отпуск ЭЭ сет организациями'!$K$35</f>
        <v>5.6609910800295242E-4</v>
      </c>
    </row>
    <row r="37" spans="2:6" x14ac:dyDescent="0.25">
      <c r="B37" s="39" t="s">
        <v>11</v>
      </c>
      <c r="C37" s="40"/>
      <c r="D37" s="40"/>
      <c r="E37" s="40"/>
      <c r="F37" s="41"/>
    </row>
    <row r="38" spans="2:6" ht="30" customHeight="1" x14ac:dyDescent="0.25">
      <c r="B38" s="37" t="s">
        <v>43</v>
      </c>
      <c r="C38" s="17">
        <f>'[11]Отпуск ЭЭ сет организациями'!$H$59</f>
        <v>146.38200000000001</v>
      </c>
      <c r="D38" s="17">
        <f>'[11]Отпуск ЭЭ сет организациями'!$I$59</f>
        <v>67.465000000000003</v>
      </c>
      <c r="E38" s="22">
        <f>'[11]Отпуск ЭЭ сет организациями'!$J$59</f>
        <v>588.95579499999917</v>
      </c>
      <c r="F38" s="17">
        <f>'[11]Отпуск ЭЭ сет организациями'!$K$59</f>
        <v>0.113</v>
      </c>
    </row>
    <row r="39" spans="2:6" ht="29.25" customHeight="1" x14ac:dyDescent="0.25">
      <c r="B39" s="38"/>
      <c r="C39" s="25">
        <f>'[11]Отпуск ЭЭ сет организациями'!$H$59/'[11]Отпуск ЭЭ сет организациями'!$H$15</f>
        <v>1.8301030459709905E-2</v>
      </c>
      <c r="D39" s="25">
        <f>'[11]Отпуск ЭЭ сет организациями'!$I$59/'[11]Отпуск ЭЭ сет организациями'!$I$15</f>
        <v>1.5181290007981628E-2</v>
      </c>
      <c r="E39" s="25">
        <f>'[11]Отпуск ЭЭ сет организациями'!$J$59/'[11]Отпуск ЭЭ сет организациями'!$J$15</f>
        <v>0.17297644219660113</v>
      </c>
      <c r="F39" s="25">
        <f>'[11]Отпуск ЭЭ сет организациями'!$K$59/'[11]Отпуск ЭЭ сет организациями'!$K$35</f>
        <v>3.11423453217583E-4</v>
      </c>
    </row>
    <row r="40" spans="2:6" x14ac:dyDescent="0.25">
      <c r="B40" s="39" t="s">
        <v>12</v>
      </c>
      <c r="C40" s="40"/>
      <c r="D40" s="40"/>
      <c r="E40" s="40"/>
      <c r="F40" s="41"/>
    </row>
    <row r="41" spans="2:6" ht="30.75" customHeight="1" x14ac:dyDescent="0.25">
      <c r="B41" s="37" t="s">
        <v>43</v>
      </c>
      <c r="C41" s="17">
        <f>'[12]Отпуск ЭЭ сет организациями'!$H$59</f>
        <v>-68.088999999999999</v>
      </c>
      <c r="D41" s="17">
        <f>'[12]Отпуск ЭЭ сет организациями'!$I$59</f>
        <v>72.908000000000001</v>
      </c>
      <c r="E41" s="22">
        <f>'[12]Отпуск ЭЭ сет организациями'!$J$59</f>
        <v>562.13002000000324</v>
      </c>
      <c r="F41" s="17">
        <f>'[12]Отпуск ЭЭ сет организациями'!$K$59</f>
        <v>0.13900000000000001</v>
      </c>
    </row>
    <row r="42" spans="2:6" ht="32.25" customHeight="1" x14ac:dyDescent="0.25">
      <c r="B42" s="38"/>
      <c r="C42" s="25">
        <f>'[12]Отпуск ЭЭ сет организациями'!$H$59/'[12]Отпуск ЭЭ сет организациями'!$H$15</f>
        <v>-7.3696029772377771E-3</v>
      </c>
      <c r="D42" s="25">
        <f>'[12]Отпуск ЭЭ сет организациями'!$I$59/'[12]Отпуск ЭЭ сет организациями'!$I$15</f>
        <v>1.5642771182955068E-2</v>
      </c>
      <c r="E42" s="25">
        <f>'[12]Отпуск ЭЭ сет организациями'!$J$59/'[12]Отпуск ЭЭ сет организациями'!$J$15</f>
        <v>0.14892492980316499</v>
      </c>
      <c r="F42" s="25">
        <f>'[12]Отпуск ЭЭ сет организациями'!$K$59/'[12]Отпуск ЭЭ сет организациями'!$K$35</f>
        <v>3.5786004840121521E-4</v>
      </c>
    </row>
  </sheetData>
  <mergeCells count="24">
    <mergeCell ref="B23:B24"/>
    <mergeCell ref="B7:F7"/>
    <mergeCell ref="B8:B9"/>
    <mergeCell ref="B10:F10"/>
    <mergeCell ref="B11:B12"/>
    <mergeCell ref="B13:F13"/>
    <mergeCell ref="B14:B15"/>
    <mergeCell ref="B16:F16"/>
    <mergeCell ref="B17:B18"/>
    <mergeCell ref="B19:F19"/>
    <mergeCell ref="B20:B21"/>
    <mergeCell ref="B22:F22"/>
    <mergeCell ref="B41:B42"/>
    <mergeCell ref="B25:F25"/>
    <mergeCell ref="B26:B27"/>
    <mergeCell ref="B28:F28"/>
    <mergeCell ref="B29:B30"/>
    <mergeCell ref="B31:F31"/>
    <mergeCell ref="B32:B33"/>
    <mergeCell ref="B34:F34"/>
    <mergeCell ref="B35:B36"/>
    <mergeCell ref="B37:F37"/>
    <mergeCell ref="B38:B39"/>
    <mergeCell ref="B40:F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Затраты на оплату потерь</vt:lpstr>
      <vt:lpstr>Уровень нормативных потерь</vt:lpstr>
      <vt:lpstr>Перечень мероприятий</vt:lpstr>
      <vt:lpstr>О размере фактических потерь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2016-03-22T12:06:30Z</dcterms:created>
  <dcterms:modified xsi:type="dcterms:W3CDTF">2023-01-19T04:54:31Z</dcterms:modified>
</cp:coreProperties>
</file>