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23265" windowHeight="8670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42" i="5" l="1"/>
  <c r="F41" i="5"/>
  <c r="E42" i="5"/>
  <c r="E41" i="5"/>
  <c r="D42" i="5"/>
  <c r="D41" i="5"/>
  <c r="C42" i="5"/>
  <c r="C41" i="5"/>
  <c r="F39" i="5" l="1"/>
  <c r="F38" i="5"/>
  <c r="E39" i="5"/>
  <c r="E38" i="5"/>
  <c r="D39" i="5"/>
  <c r="D38" i="5"/>
  <c r="C39" i="5"/>
  <c r="C38" i="5"/>
  <c r="F36" i="5" l="1"/>
  <c r="F35" i="5"/>
  <c r="E36" i="5"/>
  <c r="E35" i="5"/>
  <c r="D36" i="5"/>
  <c r="D35" i="5"/>
  <c r="C36" i="5"/>
  <c r="C35" i="5"/>
  <c r="F33" i="5" l="1"/>
  <c r="E33" i="5"/>
  <c r="C33" i="5"/>
  <c r="F32" i="5"/>
  <c r="E32" i="5"/>
  <c r="D33" i="5"/>
  <c r="D32" i="5"/>
  <c r="C32" i="5"/>
  <c r="F30" i="5" l="1"/>
  <c r="F29" i="5"/>
  <c r="E30" i="5"/>
  <c r="E29" i="5"/>
  <c r="D30" i="5"/>
  <c r="D29" i="5"/>
  <c r="C30" i="5"/>
  <c r="C29" i="5"/>
  <c r="F27" i="5" l="1"/>
  <c r="F26" i="5"/>
  <c r="E27" i="5"/>
  <c r="E26" i="5"/>
  <c r="C27" i="5"/>
  <c r="D27" i="5"/>
  <c r="D26" i="5"/>
  <c r="C26" i="5"/>
  <c r="F24" i="5" l="1"/>
  <c r="F23" i="5"/>
  <c r="E24" i="5"/>
  <c r="E23" i="5"/>
  <c r="D24" i="5"/>
  <c r="D23" i="5"/>
  <c r="C23" i="5" l="1"/>
  <c r="F21" i="5" l="1"/>
  <c r="F20" i="5"/>
  <c r="E21" i="5"/>
  <c r="E20" i="5"/>
  <c r="D21" i="5"/>
  <c r="D20" i="5"/>
  <c r="C21" i="5"/>
  <c r="C20" i="5"/>
  <c r="F18" i="5" l="1"/>
  <c r="E18" i="5"/>
  <c r="D18" i="5"/>
  <c r="C18" i="5"/>
  <c r="F17" i="5"/>
  <c r="E17" i="5"/>
  <c r="D17" i="5"/>
  <c r="C17" i="5"/>
  <c r="F15" i="5" l="1"/>
  <c r="F14" i="5"/>
  <c r="E15" i="5"/>
  <c r="E14" i="5"/>
  <c r="D15" i="5"/>
  <c r="D14" i="5"/>
  <c r="C15" i="5"/>
  <c r="C14" i="5"/>
  <c r="F12" i="5" l="1"/>
  <c r="F11" i="5"/>
  <c r="E12" i="5"/>
  <c r="E11" i="5"/>
  <c r="D12" i="5"/>
  <c r="D11" i="5"/>
  <c r="C12" i="5"/>
  <c r="C11" i="5"/>
  <c r="F9" i="5" l="1"/>
  <c r="E9" i="5"/>
  <c r="D9" i="5"/>
  <c r="C9" i="5"/>
  <c r="F8" i="5"/>
  <c r="E8" i="5"/>
  <c r="D8" i="5"/>
  <c r="C8" i="5"/>
  <c r="D24" i="2" l="1"/>
  <c r="D20" i="2" l="1"/>
  <c r="D16" i="2" l="1"/>
  <c r="D12" i="2" l="1"/>
  <c r="D25" i="2"/>
  <c r="C24" i="5" l="1"/>
</calcChain>
</file>

<file path=xl/sharedStrings.xml><?xml version="1.0" encoding="utf-8"?>
<sst xmlns="http://schemas.openxmlformats.org/spreadsheetml/2006/main" count="109" uniqueCount="55">
  <si>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</si>
  <si>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</si>
  <si>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</si>
  <si>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</si>
  <si>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</si>
  <si>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</si>
  <si>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</si>
  <si>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</si>
  <si>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</si>
  <si>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</si>
  <si>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</si>
  <si>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</si>
  <si>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</si>
  <si>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</si>
  <si>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</si>
  <si>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</si>
  <si>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</si>
  <si>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Пункт 19 г 3 (Постановление №24)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</si>
  <si>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</si>
  <si>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</si>
  <si>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</si>
  <si>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</si>
  <si>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</si>
  <si>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</si>
  <si>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</si>
  <si>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</si>
  <si>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</si>
  <si>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</si>
  <si>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</si>
  <si>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</si>
  <si>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</si>
  <si>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</si>
  <si>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</si>
  <si>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</si>
  <si>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</si>
  <si>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</si>
  <si>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</si>
  <si>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</si>
  <si>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</si>
  <si>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</si>
  <si>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</si>
  <si>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</si>
  <si>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</si>
  <si>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</si>
  <si>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>за электрическую энергию по уровням напряжения в ООО "Техносервис-ПЭ" в 2020 году</t>
  </si>
  <si>
    <t>потерь в собственных сетях в 2020 году с НДС (20%), руб.</t>
  </si>
  <si>
    <t>Итого за I квартал 2020 года</t>
  </si>
  <si>
    <t>Итого за 2 квартал 2020 года</t>
  </si>
  <si>
    <t>Итого за 3 квартал 2020 года</t>
  </si>
  <si>
    <t>Итого за 4 квартал 2020 года</t>
  </si>
  <si>
    <t>Технологический расход электрической энергии (потери) в электрических сетях на 2020 год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</si>
  <si>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31 октября 2019 года № 1452/19-ДСП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</si>
  <si>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2020 год</t>
  </si>
  <si>
    <t>2020г.</t>
  </si>
  <si>
    <t>Итого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</si>
</sst>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10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3" fontId="0" fillId="0" borderId="1" xfId="1" applyNumberFormat="1" applyFont="1" applyBorder="1" applyAlignment="1">
      <alignment horizontal="center" vertical="center"/>
    </xf>
    <xf numFmtId="43" fontId="0" fillId="0" borderId="1" xfId="1" applyNumberFormat="1" applyFont="1" applyBorder="1" applyAlignment="1">
      <alignment vertical="center"/>
    </xf>
    <xf numFmtId="43" fontId="4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103;&#1085;&#1074;&#1072;&#1088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92;&#1077;&#1074;&#1088;&#1072;&#1083;&#110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20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/>
      <sheetData sheetId="3">
        <row r="15">
          <cell r="H15">
            <v>103.98899999999999</v>
          </cell>
          <cell r="I15">
            <v>4333.9639999999999</v>
          </cell>
          <cell r="J15">
            <v>3427.0243000758805</v>
          </cell>
        </row>
        <row r="35">
          <cell r="K35">
            <v>485.517</v>
          </cell>
        </row>
        <row r="59">
          <cell r="H59">
            <v>18.62</v>
          </cell>
          <cell r="I59">
            <v>67.458798000000002</v>
          </cell>
          <cell r="J59">
            <v>367.75799999999998</v>
          </cell>
          <cell r="K59">
            <v>2.3929999999999998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/>
      <sheetData sheetId="3">
        <row r="15">
          <cell r="H15">
            <v>111.714</v>
          </cell>
          <cell r="I15">
            <v>4098.2190000000001</v>
          </cell>
          <cell r="J15">
            <v>3440.9250984940008</v>
          </cell>
        </row>
        <row r="35">
          <cell r="K35">
            <v>454.43900000000002</v>
          </cell>
        </row>
        <row r="59">
          <cell r="H59">
            <v>17.422999999999998</v>
          </cell>
          <cell r="I59">
            <v>61.130685</v>
          </cell>
          <cell r="J59">
            <v>484.166</v>
          </cell>
          <cell r="K59">
            <v>2.206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/>
      <sheetData sheetId="3">
        <row r="15">
          <cell r="H15">
            <v>93.655000000000001</v>
          </cell>
          <cell r="I15">
            <v>3980.4070000000002</v>
          </cell>
          <cell r="J15">
            <v>3381.9068301490006</v>
          </cell>
        </row>
        <row r="35">
          <cell r="K35">
            <v>433.90699999999998</v>
          </cell>
        </row>
        <row r="59">
          <cell r="H59">
            <v>18.620999999999999</v>
          </cell>
          <cell r="I59">
            <v>59.855702000000001</v>
          </cell>
          <cell r="J59">
            <v>351.7191199999989</v>
          </cell>
          <cell r="K59">
            <v>1.964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84.484000000000009</v>
          </cell>
          <cell r="I15">
            <v>3459.643</v>
          </cell>
          <cell r="J15">
            <v>2779.4185739540007</v>
          </cell>
        </row>
        <row r="35">
          <cell r="K35">
            <v>393.74700000000001</v>
          </cell>
        </row>
        <row r="59">
          <cell r="H59">
            <v>18.021999999999998</v>
          </cell>
          <cell r="I59">
            <v>43.04</v>
          </cell>
          <cell r="J59">
            <v>228.80946500000113</v>
          </cell>
          <cell r="K59">
            <v>1.61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78.806999999999988</v>
          </cell>
          <cell r="I15">
            <v>3112.9700000000003</v>
          </cell>
          <cell r="J15">
            <v>2695.8699288639991</v>
          </cell>
        </row>
        <row r="35">
          <cell r="K35">
            <v>366.56799999999998</v>
          </cell>
        </row>
        <row r="59">
          <cell r="H59">
            <v>18.015999999999998</v>
          </cell>
          <cell r="I59">
            <v>48.291885999999998</v>
          </cell>
          <cell r="J59">
            <v>122.28651999999944</v>
          </cell>
          <cell r="K59">
            <v>1.288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74.56</v>
          </cell>
          <cell r="I15">
            <v>2998.5969999999998</v>
          </cell>
          <cell r="J15">
            <v>2513.291457498</v>
          </cell>
        </row>
        <row r="35">
          <cell r="K35">
            <v>322.14</v>
          </cell>
        </row>
        <row r="59">
          <cell r="H59">
            <v>18.018000000000001</v>
          </cell>
          <cell r="I59">
            <v>46.296525000000003</v>
          </cell>
          <cell r="J59">
            <v>162.03554500000041</v>
          </cell>
          <cell r="K59">
            <v>1.1100000000000001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76.091999999999999</v>
          </cell>
          <cell r="I15">
            <v>2937.6979999999999</v>
          </cell>
          <cell r="J15">
            <v>3362.7300477610002</v>
          </cell>
        </row>
        <row r="35">
          <cell r="K35">
            <v>316.61599999999999</v>
          </cell>
        </row>
        <row r="59">
          <cell r="H59">
            <v>18.617000000000001</v>
          </cell>
          <cell r="I59">
            <v>45.054554000000003</v>
          </cell>
          <cell r="J59">
            <v>188.23396499999916</v>
          </cell>
          <cell r="K59">
            <v>1.0900000000000001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85.274000000000001</v>
          </cell>
          <cell r="I15">
            <v>3288.9650000000001</v>
          </cell>
          <cell r="J15">
            <v>3139.3555011390008</v>
          </cell>
        </row>
        <row r="35">
          <cell r="K35">
            <v>322.988</v>
          </cell>
        </row>
        <row r="59">
          <cell r="H59">
            <v>18.62</v>
          </cell>
          <cell r="I59">
            <v>51.602078999999996</v>
          </cell>
          <cell r="J59">
            <v>185.71787499999957</v>
          </cell>
          <cell r="K59">
            <v>1.2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90.417000000000002</v>
          </cell>
          <cell r="I15">
            <v>3557.2930000000001</v>
          </cell>
          <cell r="J15">
            <v>2962.1589019889993</v>
          </cell>
        </row>
        <row r="35">
          <cell r="K35">
            <v>358.327</v>
          </cell>
        </row>
        <row r="59">
          <cell r="H59">
            <v>18.021000000000001</v>
          </cell>
          <cell r="I59">
            <v>56.003</v>
          </cell>
          <cell r="J59">
            <v>216.3785450000012</v>
          </cell>
          <cell r="K59">
            <v>1.556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86.123000000000005</v>
          </cell>
          <cell r="I15">
            <v>3811.6570000000002</v>
          </cell>
          <cell r="J15">
            <v>3074.2256080980005</v>
          </cell>
        </row>
        <row r="35">
          <cell r="K35">
            <v>351.81200000000001</v>
          </cell>
        </row>
        <row r="59">
          <cell r="H59">
            <v>18.616</v>
          </cell>
          <cell r="I59">
            <v>58.688000000000002</v>
          </cell>
          <cell r="J59">
            <v>309.08025499999906</v>
          </cell>
          <cell r="K59">
            <v>1.5269999999999999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95.879000000000005</v>
          </cell>
          <cell r="I15">
            <v>4064.2430000000004</v>
          </cell>
          <cell r="J15">
            <v>3217.3997827570365</v>
          </cell>
        </row>
        <row r="35">
          <cell r="K35">
            <v>410.048</v>
          </cell>
        </row>
        <row r="59">
          <cell r="H59">
            <v>18.018000000000001</v>
          </cell>
          <cell r="I59">
            <v>62.103000000000002</v>
          </cell>
          <cell r="J59">
            <v>351.446335000001</v>
          </cell>
          <cell r="K59">
            <v>2.11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120.90100000000001</v>
          </cell>
          <cell r="I15">
            <v>4714.2370000000001</v>
          </cell>
          <cell r="J15">
            <v>3816.9491431720512</v>
          </cell>
        </row>
        <row r="35">
          <cell r="K35">
            <v>454.88099999999997</v>
          </cell>
        </row>
        <row r="59">
          <cell r="H59">
            <v>18.616</v>
          </cell>
          <cell r="I59">
            <v>74.543999999999997</v>
          </cell>
          <cell r="J59">
            <v>431.19200000000001</v>
          </cell>
          <cell r="K59">
            <v>2.3260000000000001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5" workbookViewId="0">
      <selection activeCell="D25" sqref="D25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8" max="8" width="17.7109375" customWidth="1"/>
  </cols>
  <sheetData>
    <row r="1" spans="2:4" ht="129.75" customHeight="1" x14ac:dyDescent="0.25">
      <c r="B1" s="27" t="s">
        <v>16</v>
      </c>
      <c r="C1" s="27"/>
      <c r="D1" s="27"/>
    </row>
    <row r="2" spans="2:4" x14ac:dyDescent="0.25">
      <c r="B2" t="s">
        <v>17</v>
      </c>
    </row>
    <row r="5" spans="2:4" x14ac:dyDescent="0.25">
      <c r="B5" s="2" t="s">
        <v>15</v>
      </c>
    </row>
    <row r="6" spans="2:4" x14ac:dyDescent="0.25">
      <c r="B6" s="2" t="s">
        <v>45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22">
        <v>1366344.97</v>
      </c>
    </row>
    <row r="10" spans="2:4" x14ac:dyDescent="0.25">
      <c r="B10" s="6">
        <v>2</v>
      </c>
      <c r="C10" s="6" t="s">
        <v>2</v>
      </c>
      <c r="D10" s="23">
        <v>1776937.17</v>
      </c>
    </row>
    <row r="11" spans="2:4" x14ac:dyDescent="0.25">
      <c r="B11" s="6">
        <v>3</v>
      </c>
      <c r="C11" s="6" t="s">
        <v>3</v>
      </c>
      <c r="D11" s="3">
        <v>1390182.58</v>
      </c>
    </row>
    <row r="12" spans="2:4" x14ac:dyDescent="0.25">
      <c r="B12" s="28" t="s">
        <v>46</v>
      </c>
      <c r="C12" s="29"/>
      <c r="D12" s="3">
        <f>D9+D10+D11</f>
        <v>4533464.72</v>
      </c>
    </row>
    <row r="13" spans="2:4" x14ac:dyDescent="0.25">
      <c r="B13" s="6">
        <v>4</v>
      </c>
      <c r="C13" s="6" t="s">
        <v>4</v>
      </c>
      <c r="D13" s="3">
        <v>944150.02</v>
      </c>
    </row>
    <row r="14" spans="2:4" x14ac:dyDescent="0.25">
      <c r="B14" s="6">
        <v>5</v>
      </c>
      <c r="C14" s="6" t="s">
        <v>5</v>
      </c>
      <c r="D14" s="3">
        <v>598934.24</v>
      </c>
    </row>
    <row r="15" spans="2:4" x14ac:dyDescent="0.25">
      <c r="B15" s="6">
        <v>6</v>
      </c>
      <c r="C15" s="6" t="s">
        <v>6</v>
      </c>
      <c r="D15" s="3">
        <v>806504.58</v>
      </c>
    </row>
    <row r="16" spans="2:4" x14ac:dyDescent="0.25">
      <c r="B16" s="28" t="s">
        <v>47</v>
      </c>
      <c r="C16" s="29"/>
      <c r="D16" s="3">
        <f>D13+D14+D15</f>
        <v>2349588.84</v>
      </c>
    </row>
    <row r="17" spans="2:4" x14ac:dyDescent="0.25">
      <c r="B17" s="6">
        <v>7</v>
      </c>
      <c r="C17" s="6" t="s">
        <v>7</v>
      </c>
      <c r="D17" s="3">
        <v>897857.31</v>
      </c>
    </row>
    <row r="18" spans="2:4" x14ac:dyDescent="0.25">
      <c r="B18" s="6">
        <v>8</v>
      </c>
      <c r="C18" s="6" t="s">
        <v>8</v>
      </c>
      <c r="D18" s="3">
        <v>930941.86</v>
      </c>
    </row>
    <row r="19" spans="2:4" x14ac:dyDescent="0.25">
      <c r="B19" s="6">
        <v>9</v>
      </c>
      <c r="C19" s="6" t="s">
        <v>9</v>
      </c>
      <c r="D19" s="7">
        <v>1142399.74</v>
      </c>
    </row>
    <row r="20" spans="2:4" x14ac:dyDescent="0.25">
      <c r="B20" s="28" t="s">
        <v>48</v>
      </c>
      <c r="C20" s="29"/>
      <c r="D20" s="7">
        <f>D17+D18+D19</f>
        <v>2971198.91</v>
      </c>
    </row>
    <row r="21" spans="2:4" x14ac:dyDescent="0.25">
      <c r="B21" s="6">
        <v>10</v>
      </c>
      <c r="C21" s="6" t="s">
        <v>10</v>
      </c>
      <c r="D21" s="7">
        <v>1419437.34</v>
      </c>
    </row>
    <row r="22" spans="2:4" x14ac:dyDescent="0.25">
      <c r="B22" s="6">
        <v>11</v>
      </c>
      <c r="C22" s="6" t="s">
        <v>11</v>
      </c>
      <c r="D22" s="3">
        <v>1574123.94</v>
      </c>
    </row>
    <row r="23" spans="2:4" x14ac:dyDescent="0.25">
      <c r="B23" s="6">
        <v>12</v>
      </c>
      <c r="C23" s="6" t="s">
        <v>12</v>
      </c>
      <c r="D23" s="3">
        <v>1745897.27</v>
      </c>
    </row>
    <row r="24" spans="2:4" x14ac:dyDescent="0.25">
      <c r="B24" s="28" t="s">
        <v>49</v>
      </c>
      <c r="C24" s="29"/>
      <c r="D24" s="3">
        <f>D21+D22+D23</f>
        <v>4739458.5500000007</v>
      </c>
    </row>
    <row r="25" spans="2:4" x14ac:dyDescent="0.25">
      <c r="B25" s="25" t="s">
        <v>54</v>
      </c>
      <c r="C25" s="26"/>
      <c r="D25" s="24">
        <f>D9+D10+D11+D13+D14+D15+D17+D18+D19+D21+D22+D23</f>
        <v>14593711.02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M7" sqref="M7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1" t="s">
        <v>16</v>
      </c>
      <c r="C1" s="31"/>
      <c r="D1" s="31"/>
      <c r="E1" s="31"/>
      <c r="F1" s="31"/>
      <c r="G1" s="31"/>
      <c r="H1" s="31"/>
      <c r="I1" s="31"/>
      <c r="K1" s="32" t="s">
        <v>51</v>
      </c>
      <c r="L1" s="32"/>
      <c r="M1" s="32"/>
      <c r="N1" s="32"/>
      <c r="O1" s="32"/>
      <c r="P1" s="32"/>
      <c r="Q1" s="32"/>
      <c r="R1" s="32"/>
    </row>
    <row r="2" spans="2:18" ht="15" customHeight="1" x14ac:dyDescent="0.25">
      <c r="B2" t="s">
        <v>17</v>
      </c>
      <c r="C2" s="8"/>
      <c r="D2" s="8"/>
    </row>
    <row r="3" spans="2:18" ht="18.75" x14ac:dyDescent="0.3">
      <c r="B3" s="30" t="s">
        <v>50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15.75" x14ac:dyDescent="0.25">
      <c r="B4" s="9" t="s">
        <v>18</v>
      </c>
      <c r="C4" s="9" t="s">
        <v>19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24</v>
      </c>
      <c r="Q4" s="9" t="s">
        <v>25</v>
      </c>
      <c r="R4" s="10" t="s">
        <v>20</v>
      </c>
    </row>
    <row r="5" spans="2:18" ht="15.75" x14ac:dyDescent="0.25">
      <c r="B5" s="11" t="s">
        <v>21</v>
      </c>
      <c r="C5" s="11" t="s">
        <v>22</v>
      </c>
      <c r="D5" s="20">
        <v>0.75760000000000005</v>
      </c>
      <c r="E5" s="20">
        <v>0.75760000000000005</v>
      </c>
      <c r="F5" s="20">
        <v>0.75760000000000005</v>
      </c>
      <c r="G5" s="20">
        <v>0.75760000000000005</v>
      </c>
      <c r="H5" s="20">
        <v>0.75760000000000005</v>
      </c>
      <c r="I5" s="20">
        <v>0.75760000000000005</v>
      </c>
      <c r="J5" s="20">
        <v>0.76449999999999996</v>
      </c>
      <c r="K5" s="20">
        <v>0.76449999999999996</v>
      </c>
      <c r="L5" s="20">
        <v>0.76449999999999996</v>
      </c>
      <c r="M5" s="20">
        <v>0.76449999999999996</v>
      </c>
      <c r="N5" s="20">
        <v>0.76449999999999996</v>
      </c>
      <c r="O5" s="20">
        <v>0.76449999999999996</v>
      </c>
      <c r="P5" s="21">
        <v>4.5456000000000003</v>
      </c>
      <c r="Q5" s="21">
        <v>4.5869999999999997</v>
      </c>
      <c r="R5" s="21">
        <v>9.1326000000000001</v>
      </c>
    </row>
    <row r="6" spans="2:18" ht="15.75" x14ac:dyDescent="0.25">
      <c r="B6" s="11" t="s">
        <v>21</v>
      </c>
      <c r="C6" s="11" t="s">
        <v>23</v>
      </c>
      <c r="D6" s="20">
        <v>1.3791</v>
      </c>
      <c r="E6" s="20">
        <v>1.3791</v>
      </c>
      <c r="F6" s="20">
        <v>1.3791</v>
      </c>
      <c r="G6" s="20">
        <v>1.3791</v>
      </c>
      <c r="H6" s="20">
        <v>1.3791</v>
      </c>
      <c r="I6" s="20">
        <v>1.3791</v>
      </c>
      <c r="J6" s="20">
        <v>1.3916999999999999</v>
      </c>
      <c r="K6" s="20">
        <v>1.3916999999999999</v>
      </c>
      <c r="L6" s="20">
        <v>1.3916999999999999</v>
      </c>
      <c r="M6" s="20">
        <v>1.3916999999999999</v>
      </c>
      <c r="N6" s="20">
        <v>1.3916999999999999</v>
      </c>
      <c r="O6" s="20">
        <v>1.3916999999999999</v>
      </c>
      <c r="P6" s="21">
        <v>1.3791</v>
      </c>
      <c r="Q6" s="21">
        <v>1.3916999999999999</v>
      </c>
      <c r="R6" s="21">
        <v>1.3854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N3" sqref="N3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1" t="s">
        <v>16</v>
      </c>
      <c r="C1" s="31"/>
      <c r="D1" s="31"/>
      <c r="E1" s="31"/>
      <c r="F1" s="31"/>
      <c r="G1" s="31"/>
      <c r="H1" s="31"/>
      <c r="I1" s="31"/>
    </row>
    <row r="2" spans="2:9" x14ac:dyDescent="0.25">
      <c r="B2" t="s">
        <v>17</v>
      </c>
    </row>
    <row r="3" spans="2:9" ht="36.75" customHeight="1" x14ac:dyDescent="0.25">
      <c r="B3" s="35" t="s">
        <v>52</v>
      </c>
      <c r="C3" s="35"/>
      <c r="D3" s="35"/>
      <c r="E3" s="35"/>
      <c r="F3" s="35"/>
      <c r="G3" s="35"/>
      <c r="H3" s="35"/>
      <c r="I3" s="35"/>
    </row>
    <row r="4" spans="2:9" x14ac:dyDescent="0.25">
      <c r="B4" s="12" t="s">
        <v>14</v>
      </c>
      <c r="C4" s="12" t="s">
        <v>26</v>
      </c>
      <c r="D4" s="33" t="s">
        <v>27</v>
      </c>
      <c r="E4" s="33"/>
      <c r="F4" s="33" t="s">
        <v>35</v>
      </c>
      <c r="G4" s="33"/>
      <c r="H4" s="33"/>
      <c r="I4" s="33"/>
    </row>
    <row r="5" spans="2:9" ht="31.5" x14ac:dyDescent="0.25">
      <c r="B5" s="4">
        <v>1</v>
      </c>
      <c r="C5" s="13" t="s">
        <v>28</v>
      </c>
      <c r="D5" s="34" t="s">
        <v>53</v>
      </c>
      <c r="E5" s="34"/>
      <c r="F5" s="34" t="s">
        <v>36</v>
      </c>
      <c r="G5" s="34"/>
      <c r="H5" s="34"/>
      <c r="I5" s="34"/>
    </row>
    <row r="6" spans="2:9" ht="31.5" x14ac:dyDescent="0.25">
      <c r="B6" s="4">
        <v>2</v>
      </c>
      <c r="C6" s="13" t="s">
        <v>29</v>
      </c>
      <c r="D6" s="34" t="s">
        <v>53</v>
      </c>
      <c r="E6" s="34"/>
      <c r="F6" s="34" t="s">
        <v>36</v>
      </c>
      <c r="G6" s="34"/>
      <c r="H6" s="34"/>
      <c r="I6" s="34"/>
    </row>
    <row r="7" spans="2:9" ht="31.5" x14ac:dyDescent="0.25">
      <c r="B7" s="4">
        <v>3</v>
      </c>
      <c r="C7" s="13" t="s">
        <v>30</v>
      </c>
      <c r="D7" s="34" t="s">
        <v>53</v>
      </c>
      <c r="E7" s="34"/>
      <c r="F7" s="34" t="s">
        <v>36</v>
      </c>
      <c r="G7" s="34"/>
      <c r="H7" s="34"/>
      <c r="I7" s="34"/>
    </row>
    <row r="8" spans="2:9" ht="38.25" customHeight="1" x14ac:dyDescent="0.25">
      <c r="B8" s="4">
        <v>4</v>
      </c>
      <c r="C8" s="13" t="s">
        <v>31</v>
      </c>
      <c r="D8" s="34" t="s">
        <v>53</v>
      </c>
      <c r="E8" s="34"/>
      <c r="F8" s="34" t="s">
        <v>36</v>
      </c>
      <c r="G8" s="34"/>
      <c r="H8" s="34"/>
      <c r="I8" s="34"/>
    </row>
    <row r="9" spans="2:9" ht="31.5" x14ac:dyDescent="0.25">
      <c r="B9" s="4">
        <v>5</v>
      </c>
      <c r="C9" s="13" t="s">
        <v>32</v>
      </c>
      <c r="D9" s="34" t="s">
        <v>53</v>
      </c>
      <c r="E9" s="34"/>
      <c r="F9" s="34" t="s">
        <v>36</v>
      </c>
      <c r="G9" s="34"/>
      <c r="H9" s="34"/>
      <c r="I9" s="34"/>
    </row>
    <row r="10" spans="2:9" ht="31.5" x14ac:dyDescent="0.25">
      <c r="B10" s="4">
        <v>6</v>
      </c>
      <c r="C10" s="13" t="s">
        <v>33</v>
      </c>
      <c r="D10" s="34" t="s">
        <v>53</v>
      </c>
      <c r="E10" s="34"/>
      <c r="F10" s="34" t="s">
        <v>36</v>
      </c>
      <c r="G10" s="34"/>
      <c r="H10" s="34"/>
      <c r="I10" s="34"/>
    </row>
    <row r="11" spans="2:9" ht="31.5" x14ac:dyDescent="0.25">
      <c r="B11" s="4">
        <v>7</v>
      </c>
      <c r="C11" s="13" t="s">
        <v>34</v>
      </c>
      <c r="D11" s="34" t="s">
        <v>53</v>
      </c>
      <c r="E11" s="34"/>
      <c r="F11" s="34" t="s">
        <v>36</v>
      </c>
      <c r="G11" s="34"/>
      <c r="H11" s="34"/>
      <c r="I11" s="34"/>
    </row>
  </sheetData>
  <mergeCells count="18">
    <mergeCell ref="F11:I11"/>
    <mergeCell ref="B3:I3"/>
    <mergeCell ref="D9:E9"/>
    <mergeCell ref="D10:E10"/>
    <mergeCell ref="D11:E11"/>
    <mergeCell ref="F4:I4"/>
    <mergeCell ref="F5:I5"/>
    <mergeCell ref="F6:I6"/>
    <mergeCell ref="F7:I7"/>
    <mergeCell ref="F8:I8"/>
    <mergeCell ref="F9:I9"/>
    <mergeCell ref="F10:I10"/>
    <mergeCell ref="D8:E8"/>
    <mergeCell ref="B1:I1"/>
    <mergeCell ref="D4:E4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3" workbookViewId="0">
      <selection activeCell="F43" sqref="F43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4.42578125" customWidth="1"/>
    <col min="5" max="5" width="13.85546875" customWidth="1"/>
    <col min="6" max="6" width="12.5703125" customWidth="1"/>
  </cols>
  <sheetData>
    <row r="1" spans="1:6" x14ac:dyDescent="0.25">
      <c r="A1" s="14" t="s">
        <v>37</v>
      </c>
      <c r="C1" s="15"/>
      <c r="D1" s="15"/>
      <c r="E1" s="15"/>
      <c r="F1" s="15"/>
    </row>
    <row r="2" spans="1:6" x14ac:dyDescent="0.25">
      <c r="A2" s="14" t="s">
        <v>44</v>
      </c>
      <c r="C2" s="15"/>
      <c r="D2" s="15"/>
      <c r="E2" s="15"/>
      <c r="F2" s="15"/>
    </row>
    <row r="4" spans="1:6" x14ac:dyDescent="0.25">
      <c r="B4" t="s">
        <v>17</v>
      </c>
    </row>
    <row r="6" spans="1:6" x14ac:dyDescent="0.25">
      <c r="B6" s="16" t="s">
        <v>38</v>
      </c>
      <c r="C6" s="16" t="s">
        <v>42</v>
      </c>
      <c r="D6" s="16" t="s">
        <v>41</v>
      </c>
      <c r="E6" s="16" t="s">
        <v>40</v>
      </c>
      <c r="F6" s="16" t="s">
        <v>39</v>
      </c>
    </row>
    <row r="7" spans="1:6" x14ac:dyDescent="0.25">
      <c r="B7" s="38" t="s">
        <v>1</v>
      </c>
      <c r="C7" s="39"/>
      <c r="D7" s="39"/>
      <c r="E7" s="39"/>
      <c r="F7" s="40"/>
    </row>
    <row r="8" spans="1:6" ht="32.25" customHeight="1" x14ac:dyDescent="0.25">
      <c r="B8" s="36" t="s">
        <v>43</v>
      </c>
      <c r="C8" s="18">
        <f>'[1]Отпуск ЭЭ сет организациями'!$H$59*1000</f>
        <v>18620</v>
      </c>
      <c r="D8" s="19">
        <f>'[1]Отпуск ЭЭ сет организациями'!$I$59*1000</f>
        <v>67458.797999999995</v>
      </c>
      <c r="E8" s="19">
        <f>'[1]Отпуск ЭЭ сет организациями'!$J$59*1000</f>
        <v>367758</v>
      </c>
      <c r="F8" s="18">
        <f>'[1]Отпуск ЭЭ сет организациями'!$K$59*1000</f>
        <v>2393</v>
      </c>
    </row>
    <row r="9" spans="1:6" ht="32.25" customHeight="1" x14ac:dyDescent="0.25">
      <c r="B9" s="37"/>
      <c r="C9" s="17">
        <f>'[1]Отпуск ЭЭ сет организациями'!$H$59/'[1]Отпуск ЭЭ сет организациями'!$H$15</f>
        <v>0.17905740030195505</v>
      </c>
      <c r="D9" s="17">
        <f>'[1]Отпуск ЭЭ сет организациями'!$I$59/'[1]Отпуск ЭЭ сет организациями'!$I$15</f>
        <v>1.5565149595151229E-2</v>
      </c>
      <c r="E9" s="17">
        <f>'[1]Отпуск ЭЭ сет организациями'!$J$59/'[1]Отпуск ЭЭ сет организациями'!$J$15</f>
        <v>0.1073111737176352</v>
      </c>
      <c r="F9" s="17">
        <f>'[1]Отпуск ЭЭ сет организациями'!$K$59/'[1]Отпуск ЭЭ сет организациями'!$K$35</f>
        <v>4.9287666549266036E-3</v>
      </c>
    </row>
    <row r="10" spans="1:6" x14ac:dyDescent="0.25">
      <c r="B10" s="38" t="s">
        <v>2</v>
      </c>
      <c r="C10" s="39"/>
      <c r="D10" s="39"/>
      <c r="E10" s="39"/>
      <c r="F10" s="40"/>
    </row>
    <row r="11" spans="1:6" ht="31.5" customHeight="1" x14ac:dyDescent="0.25">
      <c r="B11" s="36" t="s">
        <v>43</v>
      </c>
      <c r="C11" s="18">
        <f>'[2]Отпуск ЭЭ сет организациями'!$H$59*1000</f>
        <v>17423</v>
      </c>
      <c r="D11" s="19">
        <f>'[2]Отпуск ЭЭ сет организациями'!$I$59*1000</f>
        <v>61130.684999999998</v>
      </c>
      <c r="E11" s="19">
        <f>'[2]Отпуск ЭЭ сет организациями'!$J$59*1000</f>
        <v>484166</v>
      </c>
      <c r="F11" s="18">
        <f>'[2]Отпуск ЭЭ сет организациями'!$K$59*1000</f>
        <v>2206</v>
      </c>
    </row>
    <row r="12" spans="1:6" ht="29.25" customHeight="1" x14ac:dyDescent="0.25">
      <c r="B12" s="37"/>
      <c r="C12" s="17">
        <f>'[2]Отпуск ЭЭ сет организациями'!$H$59/'[2]Отпуск ЭЭ сет организациями'!$H$15</f>
        <v>0.15596075693288217</v>
      </c>
      <c r="D12" s="17">
        <f>'[2]Отпуск ЭЭ сет организациями'!$I$59/'[2]Отпуск ЭЭ сет организациями'!$I$15</f>
        <v>1.4916402710543286E-2</v>
      </c>
      <c r="E12" s="17">
        <f>'[2]Отпуск ЭЭ сет организациями'!$J$59/'[2]Отпуск ЭЭ сет организациями'!$J$15</f>
        <v>0.14070809045274082</v>
      </c>
      <c r="F12" s="17">
        <f>'[2]Отпуск ЭЭ сет организациями'!$K$59/'[2]Отпуск ЭЭ сет организациями'!$K$35</f>
        <v>4.8543368856986307E-3</v>
      </c>
    </row>
    <row r="13" spans="1:6" x14ac:dyDescent="0.25">
      <c r="B13" s="38" t="s">
        <v>3</v>
      </c>
      <c r="C13" s="39"/>
      <c r="D13" s="39"/>
      <c r="E13" s="39"/>
      <c r="F13" s="40"/>
    </row>
    <row r="14" spans="1:6" ht="30.75" customHeight="1" x14ac:dyDescent="0.25">
      <c r="B14" s="36" t="s">
        <v>43</v>
      </c>
      <c r="C14" s="18">
        <f>'[3]Отпуск ЭЭ сет организациями'!$H$59*1000</f>
        <v>18621</v>
      </c>
      <c r="D14" s="19">
        <f>'[3]Отпуск ЭЭ сет организациями'!$I$59*1000</f>
        <v>59855.701999999997</v>
      </c>
      <c r="E14" s="19">
        <f>'[3]Отпуск ЭЭ сет организациями'!$J$59*1000</f>
        <v>351719.11999999889</v>
      </c>
      <c r="F14" s="18">
        <f>'[3]Отпуск ЭЭ сет организациями'!$K$59*1000</f>
        <v>1964</v>
      </c>
    </row>
    <row r="15" spans="1:6" ht="29.25" customHeight="1" x14ac:dyDescent="0.25">
      <c r="B15" s="37"/>
      <c r="C15" s="17">
        <f>'[3]Отпуск ЭЭ сет организациями'!$H$59/'[3]Отпуск ЭЭ сет организациями'!$H$15</f>
        <v>0.19882547648283591</v>
      </c>
      <c r="D15" s="17">
        <f>'[3]Отпуск ЭЭ сет организациями'!$I$59/'[3]Отпуск ЭЭ сет организациями'!$I$15</f>
        <v>1.5037583342607928E-2</v>
      </c>
      <c r="E15" s="17">
        <f>'[3]Отпуск ЭЭ сет организациями'!$J$59/'[3]Отпуск ЭЭ сет организациями'!$J$15</f>
        <v>0.10400023941064716</v>
      </c>
      <c r="F15" s="17">
        <f>'[3]Отпуск ЭЭ сет организациями'!$K$59/'[3]Отпуск ЭЭ сет организациями'!$K$35</f>
        <v>4.5263155468798612E-3</v>
      </c>
    </row>
    <row r="16" spans="1:6" x14ac:dyDescent="0.25">
      <c r="B16" s="38" t="s">
        <v>4</v>
      </c>
      <c r="C16" s="39"/>
      <c r="D16" s="39"/>
      <c r="E16" s="39"/>
      <c r="F16" s="40"/>
    </row>
    <row r="17" spans="2:6" ht="30.75" customHeight="1" x14ac:dyDescent="0.25">
      <c r="B17" s="36" t="s">
        <v>43</v>
      </c>
      <c r="C17" s="18">
        <f>'[4]Отпуск ЭЭ сет организациями'!$H$59*1000</f>
        <v>18022</v>
      </c>
      <c r="D17" s="19">
        <f>'[4]Отпуск ЭЭ сет организациями'!$I$59*1000</f>
        <v>43040</v>
      </c>
      <c r="E17" s="19">
        <f>'[4]Отпуск ЭЭ сет организациями'!$J$59*1000</f>
        <v>228809.46500000113</v>
      </c>
      <c r="F17" s="18">
        <f>'[4]Отпуск ЭЭ сет организациями'!$K$59*1000</f>
        <v>1610</v>
      </c>
    </row>
    <row r="18" spans="2:6" ht="30" customHeight="1" x14ac:dyDescent="0.25">
      <c r="B18" s="37"/>
      <c r="C18" s="17">
        <f>'[4]Отпуск ЭЭ сет организациями'!$H$59/'[4]Отпуск ЭЭ сет организациями'!$H$15</f>
        <v>0.21331849817716961</v>
      </c>
      <c r="D18" s="17">
        <f>'[4]Отпуск ЭЭ сет организациями'!$I$59/'[4]Отпуск ЭЭ сет организациями'!$I$15</f>
        <v>1.2440589968386911E-2</v>
      </c>
      <c r="E18" s="17">
        <f>'[4]Отпуск ЭЭ сет организациями'!$J$59/'[4]Отпуск ЭЭ сет организациями'!$J$15</f>
        <v>8.2322780434793158E-2</v>
      </c>
      <c r="F18" s="17">
        <f>'[4]Отпуск ЭЭ сет организациями'!$K$59/'[4]Отпуск ЭЭ сет организациями'!$K$35</f>
        <v>4.0889200425654037E-3</v>
      </c>
    </row>
    <row r="19" spans="2:6" x14ac:dyDescent="0.25">
      <c r="B19" s="38" t="s">
        <v>5</v>
      </c>
      <c r="C19" s="39"/>
      <c r="D19" s="39"/>
      <c r="E19" s="39"/>
      <c r="F19" s="40"/>
    </row>
    <row r="20" spans="2:6" ht="30.75" customHeight="1" x14ac:dyDescent="0.25">
      <c r="B20" s="36" t="s">
        <v>43</v>
      </c>
      <c r="C20" s="18">
        <f>'[5]Отпуск ЭЭ сет организациями'!$H$59*1000</f>
        <v>18016</v>
      </c>
      <c r="D20" s="19">
        <f>'[5]Отпуск ЭЭ сет организациями'!$I$59*1000</f>
        <v>48291.885999999999</v>
      </c>
      <c r="E20" s="19">
        <f>'[5]Отпуск ЭЭ сет организациями'!$J$59*1000</f>
        <v>122286.51999999944</v>
      </c>
      <c r="F20" s="18">
        <f>'[5]Отпуск ЭЭ сет организациями'!$K$59*1000</f>
        <v>1288</v>
      </c>
    </row>
    <row r="21" spans="2:6" ht="30" customHeight="1" x14ac:dyDescent="0.25">
      <c r="B21" s="37"/>
      <c r="C21" s="17">
        <f>'[5]Отпуск ЭЭ сет организациями'!$H$59/'[5]Отпуск ЭЭ сет организациями'!$H$15</f>
        <v>0.22860913370639666</v>
      </c>
      <c r="D21" s="17">
        <f>'[5]Отпуск ЭЭ сет организациями'!$I$59/'[5]Отпуск ЭЭ сет организациями'!$I$15</f>
        <v>1.5513122837675915E-2</v>
      </c>
      <c r="E21" s="17">
        <f>'[5]Отпуск ЭЭ сет организациями'!$J$59/'[5]Отпуск ЭЭ сет организациями'!$J$15</f>
        <v>4.5360689954180848E-2</v>
      </c>
      <c r="F21" s="17">
        <f>'[5]Отпуск ЭЭ сет организациями'!$K$59/'[5]Отпуск ЭЭ сет организациями'!$K$35</f>
        <v>3.5136727701272344E-3</v>
      </c>
    </row>
    <row r="22" spans="2:6" x14ac:dyDescent="0.25">
      <c r="B22" s="38" t="s">
        <v>6</v>
      </c>
      <c r="C22" s="39"/>
      <c r="D22" s="39"/>
      <c r="E22" s="39"/>
      <c r="F22" s="40"/>
    </row>
    <row r="23" spans="2:6" ht="30.75" customHeight="1" x14ac:dyDescent="0.25">
      <c r="B23" s="36" t="s">
        <v>43</v>
      </c>
      <c r="C23" s="18">
        <f>'[6]Отпуск ЭЭ сет организациями'!$H$59*1000</f>
        <v>18018</v>
      </c>
      <c r="D23" s="19">
        <f>'[6]Отпуск ЭЭ сет организациями'!$I$59*1000</f>
        <v>46296.525000000001</v>
      </c>
      <c r="E23" s="19">
        <f>'[6]Отпуск ЭЭ сет организациями'!$J$59*1000</f>
        <v>162035.54500000042</v>
      </c>
      <c r="F23" s="18">
        <f>'[6]Отпуск ЭЭ сет организациями'!$K$59*1000</f>
        <v>1110</v>
      </c>
    </row>
    <row r="24" spans="2:6" ht="30" customHeight="1" x14ac:dyDescent="0.25">
      <c r="B24" s="37"/>
      <c r="C24" s="17">
        <f>'[6]Отпуск ЭЭ сет организациями'!$H$59/'[6]Отпуск ЭЭ сет организациями'!$H$15</f>
        <v>0.24165772532188842</v>
      </c>
      <c r="D24" s="17">
        <f>'[6]Отпуск ЭЭ сет организациями'!$I$59/'[6]Отпуск ЭЭ сет организациями'!$I$15</f>
        <v>1.5439395490624451E-2</v>
      </c>
      <c r="E24" s="17">
        <f>'[6]Отпуск ЭЭ сет организациями'!$J$59/'[6]Отпуск ЭЭ сет организациями'!$J$15</f>
        <v>6.447145018401805E-2</v>
      </c>
      <c r="F24" s="17">
        <f>'[6]Отпуск ЭЭ сет организациями'!$K$59/'[6]Отпуск ЭЭ сет организациями'!$K$35</f>
        <v>3.4457068355373444E-3</v>
      </c>
    </row>
    <row r="25" spans="2:6" x14ac:dyDescent="0.25">
      <c r="B25" s="38" t="s">
        <v>7</v>
      </c>
      <c r="C25" s="39"/>
      <c r="D25" s="39"/>
      <c r="E25" s="39"/>
      <c r="F25" s="40"/>
    </row>
    <row r="26" spans="2:6" ht="29.25" customHeight="1" x14ac:dyDescent="0.25">
      <c r="B26" s="36" t="s">
        <v>43</v>
      </c>
      <c r="C26" s="18">
        <f>'[7]Отпуск ЭЭ сет организациями'!$H$59*1000</f>
        <v>18617</v>
      </c>
      <c r="D26" s="19">
        <f>'[7]Отпуск ЭЭ сет организациями'!$I$59*1000</f>
        <v>45054.554000000004</v>
      </c>
      <c r="E26" s="19">
        <f>'[7]Отпуск ЭЭ сет организациями'!$J$59*1000</f>
        <v>188233.96499999915</v>
      </c>
      <c r="F26" s="18">
        <f>'[7]Отпуск ЭЭ сет организациями'!$K$59*1000</f>
        <v>1090</v>
      </c>
    </row>
    <row r="27" spans="2:6" ht="31.5" customHeight="1" x14ac:dyDescent="0.25">
      <c r="B27" s="37"/>
      <c r="C27" s="17">
        <f>'[7]Отпуск ЭЭ сет организациями'!$H$59/'[7]Отпуск ЭЭ сет организациями'!$H$15</f>
        <v>0.24466435367712772</v>
      </c>
      <c r="D27" s="17">
        <f>'[7]Отпуск ЭЭ сет организациями'!$I$59/'[7]Отпуск ЭЭ сет организациями'!$I$15</f>
        <v>1.5336686752688672E-2</v>
      </c>
      <c r="E27" s="17">
        <f>'[7]Отпуск ЭЭ сет организациями'!$J$59/'[7]Отпуск ЭЭ сет организациями'!$J$15</f>
        <v>5.5976531665195846E-2</v>
      </c>
      <c r="F27" s="17">
        <f>'[7]Отпуск ЭЭ сет организациями'!$K$59/'[7]Отпуск ЭЭ сет организациями'!$K$35</f>
        <v>3.4426560881319962E-3</v>
      </c>
    </row>
    <row r="28" spans="2:6" x14ac:dyDescent="0.25">
      <c r="B28" s="38" t="s">
        <v>8</v>
      </c>
      <c r="C28" s="39"/>
      <c r="D28" s="39"/>
      <c r="E28" s="39"/>
      <c r="F28" s="40"/>
    </row>
    <row r="29" spans="2:6" ht="30" customHeight="1" x14ac:dyDescent="0.25">
      <c r="B29" s="36" t="s">
        <v>43</v>
      </c>
      <c r="C29" s="18">
        <f>'[8]Отпуск ЭЭ сет организациями'!$H$59*1000</f>
        <v>18620</v>
      </c>
      <c r="D29" s="19">
        <f>'[8]Отпуск ЭЭ сет организациями'!$I$59*1000</f>
        <v>51602.078999999998</v>
      </c>
      <c r="E29" s="19">
        <f>'[8]Отпуск ЭЭ сет организациями'!$J$59*1000</f>
        <v>185717.87499999956</v>
      </c>
      <c r="F29" s="18">
        <f>'[8]Отпуск ЭЭ сет организациями'!$K$59*1000</f>
        <v>1200</v>
      </c>
    </row>
    <row r="30" spans="2:6" ht="29.25" customHeight="1" x14ac:dyDescent="0.25">
      <c r="B30" s="37"/>
      <c r="C30" s="17">
        <f>'[8]Отпуск ЭЭ сет организациями'!$H$59/'[8]Отпуск ЭЭ сет организациями'!$H$15</f>
        <v>0.21835494992612051</v>
      </c>
      <c r="D30" s="17">
        <f>'[8]Отпуск ЭЭ сет организациями'!$I$59/'[8]Отпуск ЭЭ сет организациями'!$I$15</f>
        <v>1.5689458233821275E-2</v>
      </c>
      <c r="E30" s="17">
        <f>'[8]Отпуск ЭЭ сет организациями'!$J$59/'[8]Отпуск ЭЭ сет организациями'!$J$15</f>
        <v>5.9157962496639391E-2</v>
      </c>
      <c r="F30" s="17">
        <f>'[8]Отпуск ЭЭ сет организациями'!$K$59/'[8]Отпуск ЭЭ сет организациями'!$K$35</f>
        <v>3.715308308667814E-3</v>
      </c>
    </row>
    <row r="31" spans="2:6" x14ac:dyDescent="0.25">
      <c r="B31" s="38" t="s">
        <v>9</v>
      </c>
      <c r="C31" s="39"/>
      <c r="D31" s="39"/>
      <c r="E31" s="39"/>
      <c r="F31" s="40"/>
    </row>
    <row r="32" spans="2:6" ht="31.5" customHeight="1" x14ac:dyDescent="0.25">
      <c r="B32" s="36" t="s">
        <v>43</v>
      </c>
      <c r="C32" s="18">
        <f>'[9]Отпуск ЭЭ сет организациями'!$H$59*1000</f>
        <v>18021</v>
      </c>
      <c r="D32" s="19">
        <f>'[9]Отпуск ЭЭ сет организациями'!$I$59*1000</f>
        <v>56003</v>
      </c>
      <c r="E32" s="19">
        <f>'[9]Отпуск ЭЭ сет организациями'!$J$59*1000</f>
        <v>216378.54500000121</v>
      </c>
      <c r="F32" s="18">
        <f>'[9]Отпуск ЭЭ сет организациями'!$K$59*1000</f>
        <v>1556</v>
      </c>
    </row>
    <row r="33" spans="2:6" ht="29.25" customHeight="1" x14ac:dyDescent="0.25">
      <c r="B33" s="37"/>
      <c r="C33" s="17">
        <f>'[9]Отпуск ЭЭ сет организациями'!$H$59/'[9]Отпуск ЭЭ сет организациями'!$H$15</f>
        <v>0.19930986429543118</v>
      </c>
      <c r="D33" s="17">
        <f>'[9]Отпуск ЭЭ сет организациями'!$I$59/'[9]Отпуск ЭЭ сет организациями'!$I$15</f>
        <v>1.5743150760985952E-2</v>
      </c>
      <c r="E33" s="17">
        <f>'[9]Отпуск ЭЭ сет организациями'!$J$59/'[9]Отпуск ЭЭ сет организациями'!$J$15</f>
        <v>7.3047581902074735E-2</v>
      </c>
      <c r="F33" s="17">
        <f>'[9]Отпуск ЭЭ сет организациями'!$K$59/'[9]Отпуск ЭЭ сет организациями'!$K$35</f>
        <v>4.3424023308318935E-3</v>
      </c>
    </row>
    <row r="34" spans="2:6" x14ac:dyDescent="0.25">
      <c r="B34" s="38" t="s">
        <v>10</v>
      </c>
      <c r="C34" s="39"/>
      <c r="D34" s="39"/>
      <c r="E34" s="39"/>
      <c r="F34" s="40"/>
    </row>
    <row r="35" spans="2:6" ht="30.75" customHeight="1" x14ac:dyDescent="0.25">
      <c r="B35" s="36" t="s">
        <v>43</v>
      </c>
      <c r="C35" s="18">
        <f>'[10]Отпуск ЭЭ сет организациями'!$H$59*1000</f>
        <v>18616</v>
      </c>
      <c r="D35" s="19">
        <f>'[10]Отпуск ЭЭ сет организациями'!$I$59*1000</f>
        <v>58688</v>
      </c>
      <c r="E35" s="19">
        <f>'[10]Отпуск ЭЭ сет организациями'!$J$59*1000</f>
        <v>309080.25499999907</v>
      </c>
      <c r="F35" s="18">
        <f>'[10]Отпуск ЭЭ сет организациями'!$K$59*1000</f>
        <v>1527</v>
      </c>
    </row>
    <row r="36" spans="2:6" ht="30" customHeight="1" x14ac:dyDescent="0.25">
      <c r="B36" s="37"/>
      <c r="C36" s="17">
        <f>'[10]Отпуск ЭЭ сет организациями'!$H$59/'[10]Отпуск ЭЭ сет организациями'!$H$15</f>
        <v>0.21615596298317521</v>
      </c>
      <c r="D36" s="17">
        <f>'[10]Отпуск ЭЭ сет организациями'!$I$59/'[10]Отпуск ЭЭ сет организациями'!$I$15</f>
        <v>1.5396978269555734E-2</v>
      </c>
      <c r="E36" s="17">
        <f>'[10]Отпуск ЭЭ сет организациями'!$J$59/'[10]Отпуск ЭЭ сет организациями'!$J$15</f>
        <v>0.10053922333671035</v>
      </c>
      <c r="F36" s="17">
        <f>'[10]Отпуск ЭЭ сет организациями'!$K$59/'[10]Отпуск ЭЭ сет организациями'!$K$35</f>
        <v>4.340386342705763E-3</v>
      </c>
    </row>
    <row r="37" spans="2:6" x14ac:dyDescent="0.25">
      <c r="B37" s="38" t="s">
        <v>11</v>
      </c>
      <c r="C37" s="39"/>
      <c r="D37" s="39"/>
      <c r="E37" s="39"/>
      <c r="F37" s="40"/>
    </row>
    <row r="38" spans="2:6" ht="30" customHeight="1" x14ac:dyDescent="0.25">
      <c r="B38" s="36" t="s">
        <v>43</v>
      </c>
      <c r="C38" s="18">
        <f>'[11]Отпуск ЭЭ сет организациями'!$H$59*1000</f>
        <v>18018</v>
      </c>
      <c r="D38" s="19">
        <f>'[11]Отпуск ЭЭ сет организациями'!$I$59*1000</f>
        <v>62103</v>
      </c>
      <c r="E38" s="19">
        <f>'[11]Отпуск ЭЭ сет организациями'!$J$59*1000</f>
        <v>351446.33500000101</v>
      </c>
      <c r="F38" s="18">
        <f>'[11]Отпуск ЭЭ сет организациями'!$K$59*1000</f>
        <v>2110</v>
      </c>
    </row>
    <row r="39" spans="2:6" ht="29.25" customHeight="1" x14ac:dyDescent="0.25">
      <c r="B39" s="37"/>
      <c r="C39" s="17">
        <f>'[11]Отпуск ЭЭ сет организациями'!$H$59/'[11]Отпуск ЭЭ сет организациями'!$H$15</f>
        <v>0.1879243629991969</v>
      </c>
      <c r="D39" s="17">
        <f>'[11]Отпуск ЭЭ сет организациями'!$I$59/'[11]Отпуск ЭЭ сет организациями'!$I$15</f>
        <v>1.5280336338156945E-2</v>
      </c>
      <c r="E39" s="17">
        <f>'[11]Отпуск ЭЭ сет организациями'!$J$59/'[11]Отпуск ЭЭ сет организациями'!$J$15</f>
        <v>0.10923303248900003</v>
      </c>
      <c r="F39" s="17">
        <f>'[11]Отпуск ЭЭ сет организациями'!$K$59/'[11]Отпуск ЭЭ сет организациями'!$K$35</f>
        <v>5.1457390354299982E-3</v>
      </c>
    </row>
    <row r="40" spans="2:6" x14ac:dyDescent="0.25">
      <c r="B40" s="38" t="s">
        <v>12</v>
      </c>
      <c r="C40" s="39"/>
      <c r="D40" s="39"/>
      <c r="E40" s="39"/>
      <c r="F40" s="40"/>
    </row>
    <row r="41" spans="2:6" ht="30.75" customHeight="1" x14ac:dyDescent="0.25">
      <c r="B41" s="36" t="s">
        <v>43</v>
      </c>
      <c r="C41" s="18">
        <f>'[12]Отпуск ЭЭ сет организациями'!$H$59*1000</f>
        <v>18616</v>
      </c>
      <c r="D41" s="19">
        <f>'[12]Отпуск ЭЭ сет организациями'!$I$59*1000</f>
        <v>74544</v>
      </c>
      <c r="E41" s="19">
        <f>'[12]Отпуск ЭЭ сет организациями'!$J$59*1000</f>
        <v>431192</v>
      </c>
      <c r="F41" s="18">
        <f>'[12]Отпуск ЭЭ сет организациями'!$K$59*1000</f>
        <v>2326</v>
      </c>
    </row>
    <row r="42" spans="2:6" ht="32.25" customHeight="1" x14ac:dyDescent="0.25">
      <c r="B42" s="37"/>
      <c r="C42" s="17">
        <f>'[12]Отпуск ЭЭ сет организациями'!$H$59/'[12]Отпуск ЭЭ сет организациями'!$H$15</f>
        <v>0.15397722103208408</v>
      </c>
      <c r="D42" s="17">
        <f>'[12]Отпуск ЭЭ сет организациями'!$I$59/'[12]Отпуск ЭЭ сет организациями'!$I$15</f>
        <v>1.5812527032476303E-2</v>
      </c>
      <c r="E42" s="17">
        <f>'[12]Отпуск ЭЭ сет организациями'!$J$59/'[12]Отпуск ЭЭ сет организациями'!$J$15</f>
        <v>0.11296770898070196</v>
      </c>
      <c r="F42" s="17">
        <f>'[12]Отпуск ЭЭ сет организациями'!$K$59/'[12]Отпуск ЭЭ сет организациями'!$K$35</f>
        <v>5.113425269466081E-3</v>
      </c>
    </row>
  </sheetData>
  <mergeCells count="24"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2021-01-19T03:04:21Z</dcterms:modified>
</cp:coreProperties>
</file>