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60" yWindow="5025" windowWidth="28005" windowHeight="7665"/>
  </bookViews>
  <sheets>
    <sheet name="20171" sheetId="7" r:id="rId1"/>
  </sheets>
  <definedNames>
    <definedName name="_Par228" localSheetId="0">'20171'!#REF!</definedName>
    <definedName name="_Par229" localSheetId="0">'20171'!#REF!</definedName>
    <definedName name="_Par230" localSheetId="0">'20171'!#REF!</definedName>
  </definedNames>
  <calcPr calcId="124519"/>
</workbook>
</file>

<file path=xl/calcChain.xml><?xml version="1.0" encoding="utf-8"?>
<calcChain xmlns="http://schemas.openxmlformats.org/spreadsheetml/2006/main">
  <c r="E37" i="7"/>
  <c r="E67"/>
  <c r="D67"/>
  <c r="D71"/>
  <c r="E71"/>
  <c r="E15" l="1"/>
  <c r="E42"/>
  <c r="E22"/>
  <c r="E39" l="1"/>
  <c r="D75"/>
  <c r="D42" l="1"/>
  <c r="D15"/>
  <c r="D14" s="1"/>
  <c r="E14"/>
  <c r="E83" l="1"/>
  <c r="D83"/>
  <c r="E13"/>
  <c r="E75"/>
  <c r="D66" l="1"/>
</calcChain>
</file>

<file path=xl/sharedStrings.xml><?xml version="1.0" encoding="utf-8"?>
<sst xmlns="http://schemas.openxmlformats.org/spreadsheetml/2006/main" count="249" uniqueCount="179">
  <si>
    <t>№п/п</t>
  </si>
  <si>
    <t>Показатель</t>
  </si>
  <si>
    <t>Ед. изм.</t>
  </si>
  <si>
    <t>год</t>
  </si>
  <si>
    <t>Примечание***</t>
  </si>
  <si>
    <t>план*</t>
  </si>
  <si>
    <t>факт*</t>
  </si>
  <si>
    <t>тыс.руб.</t>
  </si>
  <si>
    <t>1.</t>
  </si>
  <si>
    <t>1.1.</t>
  </si>
  <si>
    <t>1.1.1.</t>
  </si>
  <si>
    <t>Материальные расходы, всего:</t>
  </si>
  <si>
    <t>1.1.1.1.</t>
  </si>
  <si>
    <t>в том числе на ремонт</t>
  </si>
  <si>
    <t>1.1.2.</t>
  </si>
  <si>
    <t>1.1.1.2.</t>
  </si>
  <si>
    <t>1.1.3.</t>
  </si>
  <si>
    <t>1.3.</t>
  </si>
  <si>
    <t>недополученный по независящим причинам доход (+)/ избыток средств, полученный в предыдущем периоде регулирования(-)</t>
  </si>
  <si>
    <t>II.</t>
  </si>
  <si>
    <t>III.</t>
  </si>
  <si>
    <t>IV.</t>
  </si>
  <si>
    <t>Примечание:</t>
  </si>
  <si>
    <t>выручка: план - из ИТ, факт по актам ТЭК</t>
  </si>
  <si>
    <t>Тюменьэнерго, план - ит, факт- по актам</t>
  </si>
  <si>
    <t>потери: план из ИТ, факт - по счетам</t>
  </si>
  <si>
    <t>проверка по Протоколу</t>
  </si>
  <si>
    <t xml:space="preserve">Необходимая валовая выручка на содержание </t>
  </si>
  <si>
    <t>в том числе на сырье, материалы, запасные части, инструмент, топливо</t>
  </si>
  <si>
    <t>на ремонт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</si>
  <si>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</si>
  <si>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</si>
  <si>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</si>
  <si>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1.1.2.1</t>
  </si>
  <si>
    <t>1.1.4.</t>
  </si>
  <si>
    <t>1.2.1.</t>
  </si>
  <si>
    <t>1.2.2.</t>
  </si>
  <si>
    <t>Расходы на оплату технологического присоединения к сетям смежной сетевой организации</t>
  </si>
  <si>
    <t>Справочно: расходы на ремонт всего (п.1.1.1.2.+ п.1.1.2.1.+п.1.1.3.1)</t>
  </si>
  <si>
    <t>Справочно: "Количество льготных технологических присоединений"</t>
  </si>
  <si>
    <t>ед.</t>
  </si>
  <si>
    <t>Средства, подлежащие дополнительному учету по результатам вступивших в силу решений суда, решений ФСТ России, принятых по итогам рассмотрения разногласий или досудебного урегулирования споров, решений ФСТ России об отмене решения регулируещего органа, принятого им с превышеним полномочий (предписания)</t>
  </si>
  <si>
    <t xml:space="preserve">Необходимая валовая выручка на оплату технологического расхода (потерь) электроэнергии </t>
  </si>
  <si>
    <t>Справочно: объем технологических потерь</t>
  </si>
  <si>
    <t>1.2.</t>
  </si>
  <si>
    <t>Справочно: Цена покупки электрической энергии сетевой организацией в целях компенсации технологического расхода электрической энергии</t>
  </si>
  <si>
    <t>МВт.ч</t>
  </si>
  <si>
    <t>Натуральные (количественные) показатели, используемые при определенииструктуры и объемов затрат на оказание услуг по передаче электрической энергии сетевым организациям</t>
  </si>
  <si>
    <t>Х</t>
  </si>
  <si>
    <t>2.</t>
  </si>
  <si>
    <t>Точное количество точек подключения на конец года</t>
  </si>
  <si>
    <t>шт.</t>
  </si>
  <si>
    <t>Трансформаторная мощность подстанций, всего</t>
  </si>
  <si>
    <t>МВА</t>
  </si>
  <si>
    <t>2.1.</t>
  </si>
  <si>
    <t>2.2.</t>
  </si>
  <si>
    <t>в том числе трансформаторная мощность подстанции на СН I уровне напряжения</t>
  </si>
  <si>
    <t>в том числе трансформаторная мощность подстанции на СН II уровне напряжения</t>
  </si>
  <si>
    <t>3.</t>
  </si>
  <si>
    <t>Количество условных единиц по линиям электропередач, всего, в том числе:</t>
  </si>
  <si>
    <t>у.е.</t>
  </si>
  <si>
    <t>3.1.</t>
  </si>
  <si>
    <t>3.2.</t>
  </si>
  <si>
    <t>3.3.</t>
  </si>
  <si>
    <t>в том числе количество условных единиц по линиям электропередач на НН</t>
  </si>
  <si>
    <t>4.</t>
  </si>
  <si>
    <t>Количество условных единиц по подстанциям, всего, в том числе:</t>
  </si>
  <si>
    <t>4.1.</t>
  </si>
  <si>
    <t>4.2.</t>
  </si>
  <si>
    <t>5.</t>
  </si>
  <si>
    <t>Длина линий электропередач, всего втом числе:</t>
  </si>
  <si>
    <t>5.1.</t>
  </si>
  <si>
    <t>в том числе длина линий электропередач на СНI</t>
  </si>
  <si>
    <t>в том числе количество условных единиц по линиям электропередач на СНI</t>
  </si>
  <si>
    <t>в том числе количество условных единиц по линиям электропередач на СНII</t>
  </si>
  <si>
    <t>в том числе количество условных единиц по подстанциям на CНI</t>
  </si>
  <si>
    <t>в том числе количество условных единиц по подстанциям на СНII</t>
  </si>
  <si>
    <t>км</t>
  </si>
  <si>
    <t>в том числе длина линий электропередач на СНII</t>
  </si>
  <si>
    <t>в том числе длина линий электропередач на НН</t>
  </si>
  <si>
    <t>5.2.</t>
  </si>
  <si>
    <t>5.3.</t>
  </si>
  <si>
    <t>6.</t>
  </si>
  <si>
    <t>%</t>
  </si>
  <si>
    <t>7.</t>
  </si>
  <si>
    <t>в том числе за счет платы за технологическое присоединение</t>
  </si>
  <si>
    <t>7.1.</t>
  </si>
  <si>
    <t>8.</t>
  </si>
  <si>
    <t>услуги связи</t>
  </si>
  <si>
    <t>концтовары</t>
  </si>
  <si>
    <t>обслуживание оргтехники</t>
  </si>
  <si>
    <t>информационное обслуживание</t>
  </si>
  <si>
    <t>оплата обучения</t>
  </si>
  <si>
    <t>медосмотр</t>
  </si>
  <si>
    <t>юридические услуги</t>
  </si>
  <si>
    <t>консультационные услуги</t>
  </si>
  <si>
    <t>Ввод в эксплуатацию новых объектов электросетевого комплекса на конец года</t>
  </si>
  <si>
    <t>услуги банка</t>
  </si>
  <si>
    <t>Наименование организации: ООО "Техносервис-ПЭ"</t>
  </si>
  <si>
    <t>ИНН: 7449123770</t>
  </si>
  <si>
    <t>КПП: 744901001</t>
  </si>
  <si>
    <t>Подконтрольные расходы, всего</t>
  </si>
  <si>
    <t>Приложение №2 к Приказу Федеральной службы по тарифам от 24.10.2014г. № 1831-э</t>
  </si>
  <si>
    <t>Форма раскрытия информации о структуре и объёмах затрат на оказание услуг по передаче электроэнергии сетевыми организациями, регулирование деятельности которых осуществляется методом долгосрочной индексации необходимой валовой выручки</t>
  </si>
  <si>
    <t>I</t>
  </si>
  <si>
    <t>Структура затрат</t>
  </si>
  <si>
    <t>Прочие подконтрольные расходы ( с расшифровкой)</t>
  </si>
  <si>
    <t>1.1.3.1</t>
  </si>
  <si>
    <t>в том числе прибыль на социальное развитие (включая социальные выплаты)</t>
  </si>
  <si>
    <t>1.1.3.2</t>
  </si>
  <si>
    <t>в том числе транспортные услуги</t>
  </si>
  <si>
    <t>1.1.3.3</t>
  </si>
  <si>
    <t>Расходы на обслуживание операционных заемных средств в составе подконтрольных расходов</t>
  </si>
  <si>
    <t>1.1.5.</t>
  </si>
  <si>
    <t>Расходы из прибыли в составе подконтрольных расходов</t>
  </si>
  <si>
    <t>Оплата услуг ОАО "ФСК ЕЭС"</t>
  </si>
  <si>
    <t>Долгосрочный период регулирования: 2017-2021 гг.</t>
  </si>
  <si>
    <t>Неподконтрольные расходы, включенные в НВВ, всего:</t>
  </si>
  <si>
    <t>1.2.3.</t>
  </si>
  <si>
    <t>Плата за аренду имущества</t>
  </si>
  <si>
    <t>1.2.4.</t>
  </si>
  <si>
    <t>отчисления на социальные нужды</t>
  </si>
  <si>
    <t>1.2.5.</t>
  </si>
  <si>
    <t>расходы на возврат и обслуживание заемных средств, напрвляемых на финансирование капитальных вложений</t>
  </si>
  <si>
    <t>1.2.6.</t>
  </si>
  <si>
    <t>амортизация</t>
  </si>
  <si>
    <t>1.2.7.</t>
  </si>
  <si>
    <t>прибыль на капитальные вложения</t>
  </si>
  <si>
    <t>1.2.8.</t>
  </si>
  <si>
    <t>надог на прибыль</t>
  </si>
  <si>
    <t>1.2.9.</t>
  </si>
  <si>
    <t>прочие налоги</t>
  </si>
  <si>
    <t>1.2.10.</t>
  </si>
  <si>
    <t>Расходы сетевой организации, связанные с осуществлением технологического присоединения к электрическим сетя, не включенные в плату за технологическое присоединение</t>
  </si>
  <si>
    <t>1.2.10.1.</t>
  </si>
  <si>
    <t>1.2.11.</t>
  </si>
  <si>
    <t>1.2.12.</t>
  </si>
  <si>
    <t>прочие неподконтрольные расходы ( с расшифровкой)</t>
  </si>
  <si>
    <t xml:space="preserve">   **(2)  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</si>
  <si>
    <t xml:space="preserve">   ***(3)  При наличии отклонений фактических значений показателей от плановых значений более чем на 15 процентов в столбце "Примечание" указываются причины их возникновения.</t>
  </si>
  <si>
    <t>****(4) 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</t>
  </si>
  <si>
    <t>*****(5) В соответствии с пунктом 4.2.14.8. Положения о Министеостве энергетики Российской Федерации, утвержденного постановлением Правительства Российсской Федерации от 28.05.2008 № 400</t>
  </si>
  <si>
    <t xml:space="preserve">   * (1)В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"план"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</si>
  <si>
    <t>в том числе прочие расходы (с расшифровкой) (4) ****</t>
  </si>
  <si>
    <t>норматив технологического расхода (потерь) электрической энергии, установленный Минэнерго России (5)*****</t>
  </si>
  <si>
    <t>1.1.3.3.1</t>
  </si>
  <si>
    <t>1.1.3.3.2</t>
  </si>
  <si>
    <t>1.1.3.3.3</t>
  </si>
  <si>
    <t>1.1.3.3.4</t>
  </si>
  <si>
    <t>1.1.3.3.5</t>
  </si>
  <si>
    <t>1.1.3.3.6</t>
  </si>
  <si>
    <t>1.1.3.3.7</t>
  </si>
  <si>
    <t>1.1.3.3.8</t>
  </si>
  <si>
    <t>1.1.3.3.9</t>
  </si>
  <si>
    <t xml:space="preserve">Фонд оплаты труда </t>
  </si>
  <si>
    <t>интернет</t>
  </si>
  <si>
    <t>1.1.3.3.10</t>
  </si>
  <si>
    <t>1.1.3.3.11</t>
  </si>
  <si>
    <t>1.1.3.3.12</t>
  </si>
  <si>
    <t>1.1.3.3.13</t>
  </si>
  <si>
    <t>1.1.3.3.14</t>
  </si>
  <si>
    <t>обслуживание программ</t>
  </si>
  <si>
    <t>руб./кВт.ч</t>
  </si>
  <si>
    <t>Выявление не учтенных потребителей в течении года</t>
  </si>
  <si>
    <t>приобретение оргтехники и оф. мебели</t>
  </si>
  <si>
    <t>содержание имущества, коммунальные услуги</t>
  </si>
  <si>
    <t>Прочие</t>
  </si>
  <si>
    <t>Экономия  по статье из-за недостатка денежных средств  в связи с оплатой услуг сторонних организаций.</t>
  </si>
  <si>
    <t>Перерасход  по статье за счет  аварийно-востановительных и пусконаладочнх работ, выполняемых сторонними специализированными организациями.</t>
  </si>
  <si>
    <t>командировочные</t>
  </si>
  <si>
    <t>Доля кабельных линий электропередач</t>
  </si>
  <si>
    <t>ООО "Техносервис-ПЭ" 2018 год</t>
  </si>
  <si>
    <t>Сумм затрат превышает утвержденную в связи с пиобретением и со сменой объектов аренды на объекты с улучшеным (повышенным) показателем функционирования основных средств в течении года.</t>
  </si>
  <si>
    <t>в том числе трансформаторная мощность подстанции на ВН уровне напряжения</t>
  </si>
  <si>
    <t>2.3.</t>
  </si>
  <si>
    <t>4.3.</t>
  </si>
  <si>
    <t>в том числе количество условных единиц по подстанциям на ВН</t>
  </si>
  <si>
    <t>недополученный по независящим причинам доход за услуги по передаче электрической энергии и мощности</t>
  </si>
  <si>
    <t>фактический объем потерь превышает плановый в связи с увеличением объема технологических потерь и стоимости покупки потерь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</si>
</sst>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0.000"/>
  </numFmts>
  <fonts count="10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0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sz val="11"/>
      <color theme="9" tint="0.7999816888943144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wrapText="1"/>
    </xf>
    <xf numFmtId="0" fontId="3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vertical="center"/>
    </xf>
    <xf numFmtId="0" fontId="3" fillId="0" borderId="1" xfId="0" applyFont="1" applyFill="1" applyBorder="1" applyAlignment="1">
      <alignment wrapText="1"/>
    </xf>
    <xf numFmtId="0" fontId="3" fillId="0" borderId="0" xfId="0" applyFont="1" applyFill="1" applyAlignment="1">
      <alignment vertical="center"/>
    </xf>
    <xf numFmtId="14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vertical="top" wrapText="1"/>
    </xf>
    <xf numFmtId="10" fontId="3" fillId="0" borderId="1" xfId="0" applyNumberFormat="1" applyFont="1" applyFill="1" applyBorder="1" applyAlignment="1">
      <alignment horizontal="center" vertical="center"/>
    </xf>
    <xf numFmtId="10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2" fontId="3" fillId="0" borderId="0" xfId="0" applyNumberFormat="1" applyFont="1" applyFill="1"/>
    <xf numFmtId="9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/>
    </xf>
    <xf numFmtId="0" fontId="8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right" wrapText="1"/>
    </xf>
    <xf numFmtId="0" fontId="4" fillId="0" borderId="0" xfId="0" applyFont="1" applyFill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tabSelected="1" zoomScale="136" zoomScaleNormal="136" workbookViewId="0">
      <selection activeCell="F16" sqref="F16"/>
    </sheetView>
  </sheetViews>
  <sheetFormatPr defaultRowHeight="15"/>
  <cols>
    <col min="1" max="1" width="10.140625" style="9" customWidth="1"/>
    <col min="2" max="2" width="39.140625" style="10" customWidth="1"/>
    <col min="3" max="3" width="9.140625" style="11"/>
    <col min="4" max="4" width="10.42578125" style="11" customWidth="1"/>
    <col min="5" max="5" width="11.42578125" style="11" customWidth="1"/>
    <col min="6" max="6" width="58.85546875" style="11" customWidth="1"/>
    <col min="7" max="7" width="26" style="2" hidden="1" customWidth="1"/>
    <col min="8" max="8" width="9.140625" style="11"/>
    <col min="9" max="11" width="9.140625" style="12"/>
    <col min="12" max="13" width="9.140625" style="11"/>
    <col min="14" max="14" width="19" style="11" customWidth="1"/>
    <col min="15" max="16384" width="9.140625" style="11"/>
  </cols>
  <sheetData>
    <row r="1" spans="1:11" ht="49.5" customHeight="1">
      <c r="D1" s="43" t="s">
        <v>102</v>
      </c>
      <c r="E1" s="43"/>
      <c r="F1" s="43"/>
    </row>
    <row r="3" spans="1:11" ht="42" customHeight="1">
      <c r="A3" s="44" t="s">
        <v>103</v>
      </c>
      <c r="B3" s="44"/>
      <c r="C3" s="44"/>
      <c r="D3" s="44"/>
      <c r="E3" s="44"/>
      <c r="F3" s="44"/>
    </row>
    <row r="4" spans="1:11" ht="15" customHeight="1">
      <c r="A4" s="31"/>
      <c r="B4" s="31"/>
      <c r="C4" s="31"/>
      <c r="D4" s="31"/>
      <c r="E4" s="31"/>
      <c r="F4" s="31"/>
    </row>
    <row r="5" spans="1:11" ht="15" customHeight="1">
      <c r="A5" s="48" t="s">
        <v>98</v>
      </c>
      <c r="B5" s="48"/>
      <c r="C5" s="48"/>
      <c r="D5" s="31"/>
      <c r="E5" s="31"/>
      <c r="F5" s="31"/>
    </row>
    <row r="6" spans="1:11" ht="13.5" customHeight="1">
      <c r="A6" s="48" t="s">
        <v>99</v>
      </c>
      <c r="B6" s="48"/>
      <c r="C6" s="48"/>
      <c r="D6" s="31"/>
      <c r="E6" s="31"/>
      <c r="F6" s="31"/>
    </row>
    <row r="7" spans="1:11" ht="12.75" customHeight="1">
      <c r="A7" s="49" t="s">
        <v>100</v>
      </c>
      <c r="B7" s="49"/>
      <c r="C7" s="49"/>
      <c r="D7" s="31"/>
      <c r="E7" s="31"/>
      <c r="F7" s="31"/>
    </row>
    <row r="8" spans="1:11" ht="12.75" customHeight="1">
      <c r="A8" s="50" t="s">
        <v>116</v>
      </c>
      <c r="B8" s="50"/>
      <c r="C8" s="50"/>
      <c r="D8" s="51"/>
      <c r="E8" s="51"/>
      <c r="F8" s="31"/>
    </row>
    <row r="9" spans="1:11" s="1" customFormat="1" ht="14.25">
      <c r="A9" s="45" t="s">
        <v>171</v>
      </c>
      <c r="B9" s="45"/>
      <c r="C9" s="45"/>
      <c r="D9" s="45"/>
      <c r="E9" s="45"/>
      <c r="F9" s="45"/>
      <c r="G9" s="3"/>
      <c r="I9" s="8"/>
      <c r="J9" s="8"/>
      <c r="K9" s="8"/>
    </row>
    <row r="10" spans="1:11">
      <c r="A10" s="46" t="s">
        <v>0</v>
      </c>
      <c r="B10" s="47" t="s">
        <v>1</v>
      </c>
      <c r="C10" s="46" t="s">
        <v>2</v>
      </c>
      <c r="D10" s="46" t="s">
        <v>3</v>
      </c>
      <c r="E10" s="46"/>
      <c r="F10" s="46" t="s">
        <v>4</v>
      </c>
      <c r="G10" s="4"/>
      <c r="H10" s="15"/>
      <c r="I10" s="13"/>
    </row>
    <row r="11" spans="1:11">
      <c r="A11" s="46"/>
      <c r="B11" s="47"/>
      <c r="C11" s="46"/>
      <c r="D11" s="32" t="s">
        <v>5</v>
      </c>
      <c r="E11" s="32" t="s">
        <v>6</v>
      </c>
      <c r="F11" s="46"/>
      <c r="G11" s="4"/>
      <c r="H11" s="15"/>
      <c r="I11" s="13"/>
    </row>
    <row r="12" spans="1:11">
      <c r="A12" s="32" t="s">
        <v>104</v>
      </c>
      <c r="B12" s="25" t="s">
        <v>105</v>
      </c>
      <c r="C12" s="32" t="s">
        <v>48</v>
      </c>
      <c r="D12" s="32" t="s">
        <v>48</v>
      </c>
      <c r="E12" s="32" t="s">
        <v>48</v>
      </c>
      <c r="F12" s="32" t="s">
        <v>48</v>
      </c>
      <c r="G12" s="4"/>
      <c r="H12" s="15"/>
      <c r="I12" s="13"/>
    </row>
    <row r="13" spans="1:11" ht="32.25" customHeight="1">
      <c r="A13" s="32">
        <v>1</v>
      </c>
      <c r="B13" s="19" t="s">
        <v>27</v>
      </c>
      <c r="C13" s="32" t="s">
        <v>7</v>
      </c>
      <c r="D13" s="7">
        <v>23203.1</v>
      </c>
      <c r="E13" s="7">
        <f>E14+E42</f>
        <v>24338.295910000001</v>
      </c>
      <c r="F13" s="24"/>
      <c r="G13" s="5" t="s">
        <v>23</v>
      </c>
    </row>
    <row r="14" spans="1:11">
      <c r="A14" s="32" t="s">
        <v>9</v>
      </c>
      <c r="B14" s="29" t="s">
        <v>101</v>
      </c>
      <c r="C14" s="32" t="s">
        <v>7</v>
      </c>
      <c r="D14" s="27">
        <f>D15+D20+D22</f>
        <v>15848.619999999999</v>
      </c>
      <c r="E14" s="34">
        <f>E15+E20+E22</f>
        <v>16269.53</v>
      </c>
      <c r="F14" s="32"/>
      <c r="G14" s="6"/>
    </row>
    <row r="15" spans="1:11">
      <c r="A15" s="32" t="s">
        <v>10</v>
      </c>
      <c r="B15" s="19" t="s">
        <v>11</v>
      </c>
      <c r="C15" s="32" t="s">
        <v>7</v>
      </c>
      <c r="D15" s="26">
        <f>D16+D18</f>
        <v>8897.8799999999992</v>
      </c>
      <c r="E15" s="35">
        <f>E16+E18</f>
        <v>7373.3150000000005</v>
      </c>
      <c r="F15" s="24"/>
      <c r="G15" s="6"/>
    </row>
    <row r="16" spans="1:11" ht="50.25" customHeight="1">
      <c r="A16" s="32" t="s">
        <v>12</v>
      </c>
      <c r="B16" s="25" t="s">
        <v>28</v>
      </c>
      <c r="C16" s="32" t="s">
        <v>7</v>
      </c>
      <c r="D16" s="7">
        <v>3813.1</v>
      </c>
      <c r="E16" s="7">
        <v>932.64499999999998</v>
      </c>
      <c r="F16" s="24" t="s">
        <v>167</v>
      </c>
      <c r="G16" s="6"/>
    </row>
    <row r="17" spans="1:7">
      <c r="A17" s="32" t="s">
        <v>15</v>
      </c>
      <c r="B17" s="14" t="s">
        <v>29</v>
      </c>
      <c r="C17" s="32" t="s">
        <v>7</v>
      </c>
      <c r="D17" s="32">
        <v>0</v>
      </c>
      <c r="E17" s="32">
        <v>0</v>
      </c>
      <c r="F17" s="32"/>
      <c r="G17" s="6"/>
    </row>
    <row r="18" spans="1:7" ht="74.25" customHeight="1">
      <c r="A18" s="32" t="s">
        <v>30</v>
      </c>
      <c r="B18" s="14" t="s">
        <v>31</v>
      </c>
      <c r="C18" s="32" t="s">
        <v>7</v>
      </c>
      <c r="D18" s="32">
        <v>5084.78</v>
      </c>
      <c r="E18" s="32">
        <v>6440.67</v>
      </c>
      <c r="F18" s="24" t="s">
        <v>168</v>
      </c>
      <c r="G18" s="6"/>
    </row>
    <row r="19" spans="1:7">
      <c r="A19" s="32" t="s">
        <v>32</v>
      </c>
      <c r="B19" s="14" t="s">
        <v>13</v>
      </c>
      <c r="C19" s="32" t="s">
        <v>7</v>
      </c>
      <c r="D19" s="32">
        <v>0</v>
      </c>
      <c r="E19" s="32">
        <v>0</v>
      </c>
      <c r="F19" s="32"/>
      <c r="G19" s="6"/>
    </row>
    <row r="20" spans="1:7">
      <c r="A20" s="32" t="s">
        <v>14</v>
      </c>
      <c r="B20" s="14" t="s">
        <v>154</v>
      </c>
      <c r="C20" s="32" t="s">
        <v>7</v>
      </c>
      <c r="D20" s="26">
        <v>6510.03</v>
      </c>
      <c r="E20" s="35">
        <v>8199.32</v>
      </c>
      <c r="F20" s="32"/>
      <c r="G20" s="6"/>
    </row>
    <row r="21" spans="1:7">
      <c r="A21" s="32" t="s">
        <v>33</v>
      </c>
      <c r="B21" s="14" t="s">
        <v>13</v>
      </c>
      <c r="C21" s="32" t="s">
        <v>7</v>
      </c>
      <c r="D21" s="32">
        <v>0</v>
      </c>
      <c r="E21" s="32">
        <v>0</v>
      </c>
      <c r="F21" s="32"/>
      <c r="G21" s="6"/>
    </row>
    <row r="22" spans="1:7" ht="30">
      <c r="A22" s="32" t="s">
        <v>16</v>
      </c>
      <c r="B22" s="14" t="s">
        <v>106</v>
      </c>
      <c r="C22" s="32" t="s">
        <v>7</v>
      </c>
      <c r="D22" s="26">
        <v>440.71</v>
      </c>
      <c r="E22" s="35">
        <f>E25+E24+E26+E27+E28+E29+E30+E31+E32+E33+E34+E35+E36+E37+E38+E39</f>
        <v>696.89499999999998</v>
      </c>
      <c r="F22" s="32"/>
      <c r="G22" s="6"/>
    </row>
    <row r="23" spans="1:7" ht="30">
      <c r="A23" s="32" t="s">
        <v>107</v>
      </c>
      <c r="B23" s="14" t="s">
        <v>108</v>
      </c>
      <c r="C23" s="32" t="s">
        <v>7</v>
      </c>
      <c r="D23" s="32">
        <v>0</v>
      </c>
      <c r="E23" s="32">
        <v>0</v>
      </c>
      <c r="F23" s="32"/>
      <c r="G23" s="6"/>
    </row>
    <row r="24" spans="1:7">
      <c r="A24" s="32" t="s">
        <v>109</v>
      </c>
      <c r="B24" s="14" t="s">
        <v>110</v>
      </c>
      <c r="C24" s="32" t="s">
        <v>7</v>
      </c>
      <c r="D24" s="32">
        <v>0</v>
      </c>
      <c r="E24" s="7"/>
      <c r="F24" s="32"/>
      <c r="G24" s="6"/>
    </row>
    <row r="25" spans="1:7" ht="30">
      <c r="A25" s="32" t="s">
        <v>111</v>
      </c>
      <c r="B25" s="14" t="s">
        <v>143</v>
      </c>
      <c r="C25" s="32" t="s">
        <v>7</v>
      </c>
      <c r="D25" s="32">
        <v>0</v>
      </c>
      <c r="E25" s="32">
        <v>0</v>
      </c>
      <c r="F25" s="32"/>
      <c r="G25" s="6"/>
    </row>
    <row r="26" spans="1:7">
      <c r="A26" s="32" t="s">
        <v>145</v>
      </c>
      <c r="B26" s="19" t="s">
        <v>88</v>
      </c>
      <c r="C26" s="32" t="s">
        <v>7</v>
      </c>
      <c r="D26" s="32"/>
      <c r="E26" s="7">
        <v>36.223999999999997</v>
      </c>
      <c r="F26" s="32"/>
      <c r="G26" s="6"/>
    </row>
    <row r="27" spans="1:7">
      <c r="A27" s="32" t="s">
        <v>146</v>
      </c>
      <c r="B27" s="19" t="s">
        <v>89</v>
      </c>
      <c r="C27" s="32" t="s">
        <v>7</v>
      </c>
      <c r="D27" s="32"/>
      <c r="E27" s="7">
        <v>18.364000000000001</v>
      </c>
      <c r="F27" s="32"/>
      <c r="G27" s="6"/>
    </row>
    <row r="28" spans="1:7">
      <c r="A28" s="32" t="s">
        <v>147</v>
      </c>
      <c r="B28" s="19" t="s">
        <v>90</v>
      </c>
      <c r="C28" s="32" t="s">
        <v>7</v>
      </c>
      <c r="D28" s="32"/>
      <c r="E28" s="7">
        <v>45.923999999999999</v>
      </c>
      <c r="F28" s="32"/>
      <c r="G28" s="6"/>
    </row>
    <row r="29" spans="1:7">
      <c r="A29" s="32" t="s">
        <v>148</v>
      </c>
      <c r="B29" s="19" t="s">
        <v>164</v>
      </c>
      <c r="C29" s="32" t="s">
        <v>7</v>
      </c>
      <c r="D29" s="32"/>
      <c r="E29" s="7">
        <v>72.2</v>
      </c>
      <c r="F29" s="32"/>
      <c r="G29" s="6"/>
    </row>
    <row r="30" spans="1:7">
      <c r="A30" s="32" t="s">
        <v>149</v>
      </c>
      <c r="B30" s="19" t="s">
        <v>91</v>
      </c>
      <c r="C30" s="32" t="s">
        <v>7</v>
      </c>
      <c r="D30" s="32"/>
      <c r="E30" s="7">
        <v>27.07</v>
      </c>
      <c r="F30" s="32"/>
      <c r="G30" s="6"/>
    </row>
    <row r="31" spans="1:7">
      <c r="A31" s="32" t="s">
        <v>150</v>
      </c>
      <c r="B31" s="19" t="s">
        <v>92</v>
      </c>
      <c r="C31" s="32" t="s">
        <v>7</v>
      </c>
      <c r="D31" s="32"/>
      <c r="E31" s="7">
        <v>75.599999999999994</v>
      </c>
      <c r="F31" s="32"/>
      <c r="G31" s="6"/>
    </row>
    <row r="32" spans="1:7">
      <c r="A32" s="32" t="s">
        <v>151</v>
      </c>
      <c r="B32" s="19" t="s">
        <v>93</v>
      </c>
      <c r="C32" s="32" t="s">
        <v>7</v>
      </c>
      <c r="D32" s="32"/>
      <c r="E32" s="7">
        <v>22.03</v>
      </c>
      <c r="F32" s="32"/>
      <c r="G32" s="6"/>
    </row>
    <row r="33" spans="1:8">
      <c r="A33" s="32" t="s">
        <v>152</v>
      </c>
      <c r="B33" s="19" t="s">
        <v>161</v>
      </c>
      <c r="C33" s="32" t="s">
        <v>7</v>
      </c>
      <c r="D33" s="32"/>
      <c r="E33" s="7">
        <v>22.69</v>
      </c>
      <c r="F33" s="32"/>
      <c r="G33" s="6"/>
    </row>
    <row r="34" spans="1:8">
      <c r="A34" s="32" t="s">
        <v>153</v>
      </c>
      <c r="B34" s="19" t="s">
        <v>169</v>
      </c>
      <c r="C34" s="32" t="s">
        <v>7</v>
      </c>
      <c r="D34" s="32"/>
      <c r="E34" s="32">
        <v>0</v>
      </c>
      <c r="F34" s="32"/>
      <c r="G34" s="6"/>
    </row>
    <row r="35" spans="1:8">
      <c r="A35" s="32" t="s">
        <v>156</v>
      </c>
      <c r="B35" s="19" t="s">
        <v>94</v>
      </c>
      <c r="C35" s="32" t="s">
        <v>7</v>
      </c>
      <c r="D35" s="32"/>
      <c r="E35" s="7">
        <v>161.80000000000001</v>
      </c>
      <c r="F35" s="32"/>
      <c r="G35" s="6"/>
    </row>
    <row r="36" spans="1:8">
      <c r="A36" s="32" t="s">
        <v>157</v>
      </c>
      <c r="B36" s="19" t="s">
        <v>95</v>
      </c>
      <c r="C36" s="32" t="s">
        <v>7</v>
      </c>
      <c r="D36" s="32"/>
      <c r="E36" s="32">
        <v>0</v>
      </c>
      <c r="F36" s="32"/>
      <c r="G36" s="6"/>
    </row>
    <row r="37" spans="1:8" ht="30">
      <c r="A37" s="32" t="s">
        <v>158</v>
      </c>
      <c r="B37" s="19" t="s">
        <v>165</v>
      </c>
      <c r="C37" s="32" t="s">
        <v>7</v>
      </c>
      <c r="D37" s="32"/>
      <c r="E37" s="7">
        <f>165.23-30</f>
        <v>135.22999999999999</v>
      </c>
      <c r="F37" s="32"/>
      <c r="G37" s="6"/>
      <c r="H37" s="23"/>
    </row>
    <row r="38" spans="1:8">
      <c r="A38" s="32" t="s">
        <v>159</v>
      </c>
      <c r="B38" s="19" t="s">
        <v>155</v>
      </c>
      <c r="C38" s="32" t="s">
        <v>7</v>
      </c>
      <c r="D38" s="32"/>
      <c r="E38" s="7">
        <v>30</v>
      </c>
      <c r="F38" s="32"/>
      <c r="G38" s="6"/>
    </row>
    <row r="39" spans="1:8">
      <c r="A39" s="32" t="s">
        <v>160</v>
      </c>
      <c r="B39" s="19" t="s">
        <v>166</v>
      </c>
      <c r="C39" s="32" t="s">
        <v>7</v>
      </c>
      <c r="D39" s="32"/>
      <c r="E39" s="32">
        <f>44.563+5.2</f>
        <v>49.763000000000005</v>
      </c>
      <c r="F39" s="32"/>
      <c r="G39" s="6"/>
    </row>
    <row r="40" spans="1:8" ht="45">
      <c r="A40" s="32" t="s">
        <v>34</v>
      </c>
      <c r="B40" s="19" t="s">
        <v>112</v>
      </c>
      <c r="C40" s="32" t="s">
        <v>7</v>
      </c>
      <c r="D40" s="32"/>
      <c r="E40" s="32"/>
      <c r="F40" s="32"/>
      <c r="G40" s="6"/>
    </row>
    <row r="41" spans="1:8" ht="30">
      <c r="A41" s="16" t="s">
        <v>113</v>
      </c>
      <c r="B41" s="14" t="s">
        <v>114</v>
      </c>
      <c r="C41" s="32" t="s">
        <v>7</v>
      </c>
      <c r="D41" s="32"/>
      <c r="E41" s="32"/>
      <c r="F41" s="32"/>
      <c r="G41" s="6"/>
    </row>
    <row r="42" spans="1:8" ht="28.5">
      <c r="A42" s="16" t="s">
        <v>44</v>
      </c>
      <c r="B42" s="28" t="s">
        <v>117</v>
      </c>
      <c r="C42" s="32" t="s">
        <v>7</v>
      </c>
      <c r="D42" s="27">
        <f>D45+D46+D55</f>
        <v>5900.57</v>
      </c>
      <c r="E42" s="34">
        <f>E45+E46+E55+E51</f>
        <v>8068.7659100000001</v>
      </c>
      <c r="F42" s="20"/>
      <c r="G42" s="6"/>
    </row>
    <row r="43" spans="1:8">
      <c r="A43" s="16" t="s">
        <v>35</v>
      </c>
      <c r="B43" s="19" t="s">
        <v>115</v>
      </c>
      <c r="C43" s="32" t="s">
        <v>7</v>
      </c>
      <c r="D43" s="32">
        <v>0</v>
      </c>
      <c r="E43" s="32">
        <v>0</v>
      </c>
      <c r="F43" s="32"/>
      <c r="G43" s="6"/>
    </row>
    <row r="44" spans="1:8" ht="45">
      <c r="A44" s="16" t="s">
        <v>36</v>
      </c>
      <c r="B44" s="19" t="s">
        <v>37</v>
      </c>
      <c r="C44" s="32" t="s">
        <v>7</v>
      </c>
      <c r="D44" s="32">
        <v>0</v>
      </c>
      <c r="E44" s="32">
        <v>0</v>
      </c>
      <c r="F44" s="32"/>
      <c r="G44" s="6"/>
    </row>
    <row r="45" spans="1:8" ht="62.25" customHeight="1">
      <c r="A45" s="32" t="s">
        <v>118</v>
      </c>
      <c r="B45" s="30" t="s">
        <v>119</v>
      </c>
      <c r="C45" s="32" t="s">
        <v>7</v>
      </c>
      <c r="D45" s="32">
        <v>3868.03</v>
      </c>
      <c r="E45" s="32">
        <v>5558.33</v>
      </c>
      <c r="F45" s="37" t="s">
        <v>172</v>
      </c>
      <c r="G45" s="6"/>
    </row>
    <row r="46" spans="1:8" ht="28.5" customHeight="1">
      <c r="A46" s="32" t="s">
        <v>120</v>
      </c>
      <c r="B46" s="19" t="s">
        <v>121</v>
      </c>
      <c r="C46" s="32" t="s">
        <v>7</v>
      </c>
      <c r="D46" s="32">
        <v>1972.54</v>
      </c>
      <c r="E46" s="7">
        <v>2448.8049099999998</v>
      </c>
      <c r="F46" s="32"/>
      <c r="G46" s="6"/>
    </row>
    <row r="47" spans="1:8" ht="42" customHeight="1">
      <c r="A47" s="32" t="s">
        <v>122</v>
      </c>
      <c r="B47" s="14" t="s">
        <v>123</v>
      </c>
      <c r="C47" s="32" t="s">
        <v>7</v>
      </c>
      <c r="D47" s="32"/>
      <c r="E47" s="32"/>
      <c r="F47" s="32"/>
      <c r="G47" s="6"/>
    </row>
    <row r="48" spans="1:8" ht="42" customHeight="1">
      <c r="A48" s="32" t="s">
        <v>124</v>
      </c>
      <c r="B48" s="19" t="s">
        <v>125</v>
      </c>
      <c r="C48" s="32" t="s">
        <v>7</v>
      </c>
      <c r="D48" s="32"/>
      <c r="E48" s="32"/>
      <c r="F48" s="32"/>
      <c r="G48" s="6"/>
    </row>
    <row r="49" spans="1:7" ht="42" customHeight="1">
      <c r="A49" s="32" t="s">
        <v>126</v>
      </c>
      <c r="B49" s="19" t="s">
        <v>127</v>
      </c>
      <c r="C49" s="32" t="s">
        <v>7</v>
      </c>
      <c r="D49" s="32"/>
      <c r="E49" s="32"/>
      <c r="F49" s="32"/>
      <c r="G49" s="6"/>
    </row>
    <row r="50" spans="1:7" ht="42" customHeight="1">
      <c r="A50" s="32" t="s">
        <v>128</v>
      </c>
      <c r="B50" s="19" t="s">
        <v>129</v>
      </c>
      <c r="C50" s="32" t="s">
        <v>7</v>
      </c>
      <c r="D50" s="32"/>
      <c r="E50" s="32"/>
      <c r="F50" s="32"/>
      <c r="G50" s="6"/>
    </row>
    <row r="51" spans="1:7" ht="42" customHeight="1">
      <c r="A51" s="32" t="s">
        <v>130</v>
      </c>
      <c r="B51" s="19" t="s">
        <v>131</v>
      </c>
      <c r="C51" s="32" t="s">
        <v>7</v>
      </c>
      <c r="D51" s="32">
        <v>0</v>
      </c>
      <c r="E51" s="32">
        <v>0.71099999999999997</v>
      </c>
      <c r="F51" s="32"/>
      <c r="G51" s="6"/>
    </row>
    <row r="52" spans="1:7" ht="75.75" customHeight="1">
      <c r="A52" s="32" t="s">
        <v>132</v>
      </c>
      <c r="B52" s="19" t="s">
        <v>133</v>
      </c>
      <c r="C52" s="32" t="s">
        <v>7</v>
      </c>
      <c r="D52" s="32"/>
      <c r="E52" s="32"/>
      <c r="F52" s="32"/>
      <c r="G52" s="6"/>
    </row>
    <row r="53" spans="1:7" ht="44.25" customHeight="1">
      <c r="A53" s="32" t="s">
        <v>134</v>
      </c>
      <c r="B53" s="19" t="s">
        <v>39</v>
      </c>
      <c r="C53" s="32" t="s">
        <v>40</v>
      </c>
      <c r="D53" s="32">
        <v>10</v>
      </c>
      <c r="E53" s="32">
        <v>7</v>
      </c>
      <c r="F53" s="25"/>
      <c r="G53" s="6"/>
    </row>
    <row r="54" spans="1:7" ht="136.5" customHeight="1">
      <c r="A54" s="32" t="s">
        <v>135</v>
      </c>
      <c r="B54" s="14" t="s">
        <v>41</v>
      </c>
      <c r="C54" s="32" t="s">
        <v>7</v>
      </c>
      <c r="D54" s="32">
        <v>0</v>
      </c>
      <c r="E54" s="32">
        <v>0</v>
      </c>
      <c r="F54" s="32"/>
      <c r="G54" s="6"/>
    </row>
    <row r="55" spans="1:7" ht="36" customHeight="1">
      <c r="A55" s="32" t="s">
        <v>136</v>
      </c>
      <c r="B55" s="14" t="s">
        <v>137</v>
      </c>
      <c r="C55" s="32" t="s">
        <v>7</v>
      </c>
      <c r="D55" s="32">
        <v>60</v>
      </c>
      <c r="E55" s="32">
        <v>60.92</v>
      </c>
      <c r="F55" s="32" t="s">
        <v>97</v>
      </c>
      <c r="G55" s="6"/>
    </row>
    <row r="56" spans="1:7" ht="58.5" customHeight="1">
      <c r="A56" s="32" t="s">
        <v>17</v>
      </c>
      <c r="B56" s="14" t="s">
        <v>18</v>
      </c>
      <c r="C56" s="32" t="s">
        <v>7</v>
      </c>
      <c r="D56" s="32"/>
      <c r="E56" s="7">
        <v>7544.62896</v>
      </c>
      <c r="F56" s="39" t="s">
        <v>177</v>
      </c>
      <c r="G56" s="6"/>
    </row>
    <row r="57" spans="1:7" ht="30">
      <c r="A57" s="32" t="s">
        <v>19</v>
      </c>
      <c r="B57" s="14" t="s">
        <v>38</v>
      </c>
      <c r="C57" s="32" t="s">
        <v>7</v>
      </c>
      <c r="D57" s="32">
        <v>0</v>
      </c>
      <c r="E57" s="32">
        <v>0</v>
      </c>
      <c r="F57" s="32"/>
      <c r="G57" s="6"/>
    </row>
    <row r="58" spans="1:7" ht="45">
      <c r="A58" s="32" t="s">
        <v>20</v>
      </c>
      <c r="B58" s="14" t="s">
        <v>42</v>
      </c>
      <c r="C58" s="32" t="s">
        <v>7</v>
      </c>
      <c r="D58" s="32">
        <v>6228.91</v>
      </c>
      <c r="E58" s="32">
        <v>7601.16</v>
      </c>
      <c r="F58" s="21" t="s">
        <v>178</v>
      </c>
      <c r="G58" s="5" t="s">
        <v>24</v>
      </c>
    </row>
    <row r="59" spans="1:7" ht="30">
      <c r="A59" s="32" t="s">
        <v>9</v>
      </c>
      <c r="B59" s="14" t="s">
        <v>43</v>
      </c>
      <c r="C59" s="32" t="s">
        <v>46</v>
      </c>
      <c r="D59" s="7">
        <v>2776.2</v>
      </c>
      <c r="E59" s="32">
        <v>3326.54</v>
      </c>
      <c r="F59" s="33"/>
      <c r="G59" s="5"/>
    </row>
    <row r="60" spans="1:7" ht="60">
      <c r="A60" s="32" t="s">
        <v>44</v>
      </c>
      <c r="B60" s="14" t="s">
        <v>45</v>
      </c>
      <c r="C60" s="33" t="s">
        <v>162</v>
      </c>
      <c r="D60" s="32">
        <v>2.2441399999999998</v>
      </c>
      <c r="E60" s="22">
        <v>2.2284999999999999</v>
      </c>
      <c r="F60" s="33"/>
      <c r="G60" s="5"/>
    </row>
    <row r="61" spans="1:7" ht="85.5">
      <c r="A61" s="32" t="s">
        <v>21</v>
      </c>
      <c r="B61" s="28" t="s">
        <v>47</v>
      </c>
      <c r="C61" s="32" t="s">
        <v>48</v>
      </c>
      <c r="D61" s="32" t="s">
        <v>48</v>
      </c>
      <c r="E61" s="32" t="s">
        <v>48</v>
      </c>
      <c r="F61" s="33" t="s">
        <v>48</v>
      </c>
      <c r="G61" s="5" t="s">
        <v>25</v>
      </c>
    </row>
    <row r="62" spans="1:7" ht="30">
      <c r="A62" s="32" t="s">
        <v>8</v>
      </c>
      <c r="B62" s="19" t="s">
        <v>50</v>
      </c>
      <c r="C62" s="32" t="s">
        <v>51</v>
      </c>
      <c r="D62" s="32">
        <v>167</v>
      </c>
      <c r="E62" s="32">
        <v>240</v>
      </c>
      <c r="F62" s="33" t="s">
        <v>163</v>
      </c>
      <c r="G62" s="5"/>
    </row>
    <row r="63" spans="1:7" ht="30">
      <c r="A63" s="32" t="s">
        <v>49</v>
      </c>
      <c r="B63" s="19" t="s">
        <v>52</v>
      </c>
      <c r="C63" s="32" t="s">
        <v>53</v>
      </c>
      <c r="D63" s="32">
        <v>46.604999999999997</v>
      </c>
      <c r="E63" s="32">
        <v>105.295</v>
      </c>
      <c r="F63" s="33"/>
      <c r="G63" s="5"/>
    </row>
    <row r="64" spans="1:7" ht="30">
      <c r="A64" s="38" t="s">
        <v>54</v>
      </c>
      <c r="B64" s="19" t="s">
        <v>173</v>
      </c>
      <c r="C64" s="38" t="s">
        <v>53</v>
      </c>
      <c r="D64" s="38">
        <v>0</v>
      </c>
      <c r="E64" s="38">
        <v>50</v>
      </c>
      <c r="F64" s="39"/>
      <c r="G64" s="5"/>
    </row>
    <row r="65" spans="1:7" ht="31.5" customHeight="1">
      <c r="A65" s="38" t="s">
        <v>55</v>
      </c>
      <c r="B65" s="19" t="s">
        <v>56</v>
      </c>
      <c r="C65" s="32" t="s">
        <v>53</v>
      </c>
      <c r="D65" s="32">
        <v>12.6</v>
      </c>
      <c r="E65" s="32">
        <v>20.6</v>
      </c>
      <c r="F65" s="33"/>
      <c r="G65" s="5"/>
    </row>
    <row r="66" spans="1:7" ht="33" customHeight="1">
      <c r="A66" s="38" t="s">
        <v>174</v>
      </c>
      <c r="B66" s="19" t="s">
        <v>57</v>
      </c>
      <c r="C66" s="32" t="s">
        <v>53</v>
      </c>
      <c r="D66" s="32">
        <f>D63-D65</f>
        <v>34.004999999999995</v>
      </c>
      <c r="E66" s="32">
        <v>34.695</v>
      </c>
      <c r="F66" s="33"/>
      <c r="G66" s="5"/>
    </row>
    <row r="67" spans="1:7" ht="30">
      <c r="A67" s="32" t="s">
        <v>58</v>
      </c>
      <c r="B67" s="19" t="s">
        <v>59</v>
      </c>
      <c r="C67" s="32" t="s">
        <v>60</v>
      </c>
      <c r="D67" s="32">
        <f>D68+D69+D70</f>
        <v>346.48</v>
      </c>
      <c r="E67" s="7">
        <f>E68+E69+E70</f>
        <v>406.84000000000003</v>
      </c>
      <c r="F67" s="33"/>
      <c r="G67" s="5"/>
    </row>
    <row r="68" spans="1:7" ht="30">
      <c r="A68" s="32" t="s">
        <v>61</v>
      </c>
      <c r="B68" s="19" t="s">
        <v>73</v>
      </c>
      <c r="C68" s="32" t="s">
        <v>60</v>
      </c>
      <c r="D68" s="32">
        <v>5.04</v>
      </c>
      <c r="E68" s="32">
        <v>14.58</v>
      </c>
      <c r="F68" s="33"/>
      <c r="G68" s="5"/>
    </row>
    <row r="69" spans="1:7" ht="30">
      <c r="A69" s="32" t="s">
        <v>62</v>
      </c>
      <c r="B69" s="19" t="s">
        <v>74</v>
      </c>
      <c r="C69" s="32" t="s">
        <v>60</v>
      </c>
      <c r="D69" s="32">
        <v>182.65</v>
      </c>
      <c r="E69" s="32">
        <v>233.47</v>
      </c>
      <c r="F69" s="33"/>
      <c r="G69" s="5"/>
    </row>
    <row r="70" spans="1:7" ht="30">
      <c r="A70" s="32" t="s">
        <v>63</v>
      </c>
      <c r="B70" s="19" t="s">
        <v>64</v>
      </c>
      <c r="C70" s="32" t="s">
        <v>60</v>
      </c>
      <c r="D70" s="32">
        <v>158.79</v>
      </c>
      <c r="E70" s="32">
        <v>158.79</v>
      </c>
      <c r="F70" s="33"/>
      <c r="G70" s="5"/>
    </row>
    <row r="71" spans="1:7" ht="30">
      <c r="A71" s="32" t="s">
        <v>65</v>
      </c>
      <c r="B71" s="19" t="s">
        <v>66</v>
      </c>
      <c r="C71" s="32" t="s">
        <v>60</v>
      </c>
      <c r="D71" s="32">
        <f>D72+D73+D74</f>
        <v>1978.32</v>
      </c>
      <c r="E71" s="7">
        <f>E72+E73+E74</f>
        <v>3098.1</v>
      </c>
      <c r="F71" s="33"/>
      <c r="G71" s="5"/>
    </row>
    <row r="72" spans="1:7" ht="30">
      <c r="A72" s="38" t="s">
        <v>67</v>
      </c>
      <c r="B72" s="19" t="s">
        <v>176</v>
      </c>
      <c r="C72" s="38" t="s">
        <v>60</v>
      </c>
      <c r="D72" s="38">
        <v>0</v>
      </c>
      <c r="E72" s="38">
        <v>290.60000000000002</v>
      </c>
      <c r="F72" s="39"/>
      <c r="G72" s="5"/>
    </row>
    <row r="73" spans="1:7" ht="30">
      <c r="A73" s="38" t="s">
        <v>68</v>
      </c>
      <c r="B73" s="19" t="s">
        <v>75</v>
      </c>
      <c r="C73" s="32" t="s">
        <v>60</v>
      </c>
      <c r="D73" s="32">
        <v>114</v>
      </c>
      <c r="E73" s="7">
        <v>263.8</v>
      </c>
      <c r="F73" s="33"/>
      <c r="G73" s="5"/>
    </row>
    <row r="74" spans="1:7" ht="30">
      <c r="A74" s="38" t="s">
        <v>175</v>
      </c>
      <c r="B74" s="19" t="s">
        <v>76</v>
      </c>
      <c r="C74" s="32" t="s">
        <v>60</v>
      </c>
      <c r="D74" s="32">
        <v>1864.32</v>
      </c>
      <c r="E74" s="32">
        <v>2543.6999999999998</v>
      </c>
      <c r="F74" s="32"/>
      <c r="G74" s="6"/>
    </row>
    <row r="75" spans="1:7" ht="30">
      <c r="A75" s="32" t="s">
        <v>69</v>
      </c>
      <c r="B75" s="19" t="s">
        <v>70</v>
      </c>
      <c r="C75" s="32" t="s">
        <v>77</v>
      </c>
      <c r="D75" s="32">
        <f>D76+D77+D78</f>
        <v>171.6</v>
      </c>
      <c r="E75" s="32">
        <f>E76+E77+E78</f>
        <v>199.946</v>
      </c>
      <c r="F75" s="32"/>
      <c r="G75" s="6"/>
    </row>
    <row r="76" spans="1:7" ht="30">
      <c r="A76" s="32" t="s">
        <v>71</v>
      </c>
      <c r="B76" s="19" t="s">
        <v>72</v>
      </c>
      <c r="C76" s="32" t="s">
        <v>77</v>
      </c>
      <c r="D76" s="32">
        <v>2.8</v>
      </c>
      <c r="E76" s="32">
        <v>8.1</v>
      </c>
      <c r="F76" s="32"/>
      <c r="G76" s="6"/>
    </row>
    <row r="77" spans="1:7" ht="30">
      <c r="A77" s="32" t="s">
        <v>80</v>
      </c>
      <c r="B77" s="19" t="s">
        <v>78</v>
      </c>
      <c r="C77" s="32" t="s">
        <v>77</v>
      </c>
      <c r="D77" s="32">
        <v>98.3</v>
      </c>
      <c r="E77" s="32">
        <v>116.68</v>
      </c>
      <c r="F77" s="32"/>
      <c r="G77" s="6"/>
    </row>
    <row r="78" spans="1:7" ht="30">
      <c r="A78" s="32" t="s">
        <v>81</v>
      </c>
      <c r="B78" s="19" t="s">
        <v>79</v>
      </c>
      <c r="C78" s="32" t="s">
        <v>77</v>
      </c>
      <c r="D78" s="32">
        <v>70.5</v>
      </c>
      <c r="E78" s="7">
        <v>75.165999999999997</v>
      </c>
      <c r="F78" s="32"/>
      <c r="G78" s="6"/>
    </row>
    <row r="79" spans="1:7">
      <c r="A79" s="32" t="s">
        <v>82</v>
      </c>
      <c r="B79" s="19" t="s">
        <v>170</v>
      </c>
      <c r="C79" s="32" t="s">
        <v>83</v>
      </c>
      <c r="D79" s="32">
        <v>0.44</v>
      </c>
      <c r="E79" s="32">
        <v>0.45</v>
      </c>
      <c r="F79" s="32"/>
      <c r="G79" s="6"/>
    </row>
    <row r="80" spans="1:7" ht="33" customHeight="1">
      <c r="A80" s="32" t="s">
        <v>84</v>
      </c>
      <c r="B80" s="19" t="s">
        <v>96</v>
      </c>
      <c r="C80" s="32" t="s">
        <v>7</v>
      </c>
      <c r="D80" s="32">
        <v>0</v>
      </c>
      <c r="E80" s="32">
        <v>0</v>
      </c>
      <c r="F80" s="32"/>
      <c r="G80" s="6"/>
    </row>
    <row r="81" spans="1:14" ht="30">
      <c r="A81" s="32" t="s">
        <v>86</v>
      </c>
      <c r="B81" s="19" t="s">
        <v>85</v>
      </c>
      <c r="C81" s="32" t="s">
        <v>7</v>
      </c>
      <c r="D81" s="32">
        <v>0</v>
      </c>
      <c r="E81" s="32">
        <v>0</v>
      </c>
      <c r="F81" s="32"/>
      <c r="G81" s="6"/>
    </row>
    <row r="82" spans="1:14" ht="60">
      <c r="A82" s="32" t="s">
        <v>87</v>
      </c>
      <c r="B82" s="19" t="s">
        <v>144</v>
      </c>
      <c r="C82" s="32" t="s">
        <v>83</v>
      </c>
      <c r="D82" s="32">
        <v>5.0670000000000002</v>
      </c>
      <c r="E82" s="32">
        <v>4.1849999999999996</v>
      </c>
      <c r="F82" s="33"/>
      <c r="G82" s="6"/>
    </row>
    <row r="83" spans="1:14">
      <c r="A83" s="32"/>
      <c r="B83" s="18" t="s">
        <v>26</v>
      </c>
      <c r="C83" s="32"/>
      <c r="D83" s="17">
        <f>D14+D42</f>
        <v>21749.19</v>
      </c>
      <c r="E83" s="36">
        <f>E14+E42</f>
        <v>24338.295910000001</v>
      </c>
      <c r="F83" s="32"/>
      <c r="G83" s="6"/>
    </row>
    <row r="84" spans="1:14">
      <c r="G84" s="6"/>
    </row>
    <row r="85" spans="1:14">
      <c r="A85" s="41" t="s">
        <v>22</v>
      </c>
      <c r="B85" s="41"/>
    </row>
    <row r="86" spans="1:14" ht="43.5" customHeight="1">
      <c r="A86" s="42" t="s">
        <v>142</v>
      </c>
      <c r="B86" s="42"/>
      <c r="C86" s="42"/>
      <c r="D86" s="42"/>
      <c r="E86" s="42"/>
      <c r="F86" s="42"/>
    </row>
    <row r="87" spans="1:14" ht="31.5" customHeight="1">
      <c r="A87" s="40" t="s">
        <v>138</v>
      </c>
      <c r="B87" s="40"/>
      <c r="C87" s="40"/>
      <c r="D87" s="40"/>
      <c r="E87" s="40"/>
      <c r="F87" s="40"/>
    </row>
    <row r="88" spans="1:14" s="2" customFormat="1" ht="29.25" customHeight="1">
      <c r="A88" s="40" t="s">
        <v>139</v>
      </c>
      <c r="B88" s="40"/>
      <c r="C88" s="40"/>
      <c r="D88" s="40"/>
      <c r="E88" s="40"/>
      <c r="F88" s="40"/>
      <c r="H88" s="11"/>
      <c r="I88" s="12"/>
      <c r="J88" s="12"/>
      <c r="K88" s="12"/>
    </row>
    <row r="89" spans="1:14" ht="26.25" customHeight="1">
      <c r="A89" s="40" t="s">
        <v>140</v>
      </c>
      <c r="B89" s="40"/>
      <c r="C89" s="40"/>
      <c r="D89" s="40"/>
      <c r="E89" s="40"/>
      <c r="F89" s="40"/>
      <c r="N89" s="23"/>
    </row>
    <row r="90" spans="1:14" ht="30" customHeight="1">
      <c r="A90" s="40" t="s">
        <v>141</v>
      </c>
      <c r="B90" s="40"/>
      <c r="C90" s="40"/>
      <c r="D90" s="40"/>
      <c r="E90" s="40"/>
      <c r="F90" s="40"/>
    </row>
    <row r="101" spans="14:14">
      <c r="N101" s="23"/>
    </row>
  </sheetData>
  <mergeCells count="19">
    <mergeCell ref="D1:F1"/>
    <mergeCell ref="A3:F3"/>
    <mergeCell ref="A9:F9"/>
    <mergeCell ref="A10:A11"/>
    <mergeCell ref="B10:B11"/>
    <mergeCell ref="C10:C11"/>
    <mergeCell ref="D10:E10"/>
    <mergeCell ref="F10:F11"/>
    <mergeCell ref="A5:C5"/>
    <mergeCell ref="A6:C6"/>
    <mergeCell ref="A7:C7"/>
    <mergeCell ref="A8:C8"/>
    <mergeCell ref="D8:E8"/>
    <mergeCell ref="A89:F89"/>
    <mergeCell ref="A90:F90"/>
    <mergeCell ref="A88:F88"/>
    <mergeCell ref="A85:B85"/>
    <mergeCell ref="A86:F86"/>
    <mergeCell ref="A87:F87"/>
  </mergeCells>
  <pageMargins left="0.27559055118110237" right="0.23622047244094491" top="0.15748031496062992" bottom="0.35433070866141736" header="0.23622047244094491" footer="0.2755905511811023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20171</vt:lpstr>
    </vt:vector>
  </TitlesOfParts>
  <Company>РЭСС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User</cp:lastModifiedBy>
  <cp:lastPrinted>2019-03-28T07:45:03Z</cp:lastPrinted>
  <dcterms:created xsi:type="dcterms:W3CDTF">2013-05-31T08:56:07Z</dcterms:created>
  <dcterms:modified xsi:type="dcterms:W3CDTF">2019-03-29T11:33:44Z</dcterms:modified>
</cp:coreProperties>
</file>