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90" yWindow="90" windowWidth="15675" windowHeight="10485"/>
  </bookViews>
  <sheets>
    <sheet name="19е  Резервируемая мощность" sheetId="3" r:id="rId1"/>
  </sheets>
  <externalReferences>
    <externalReference r:id="rId2"/>
    <externalReference r:id="rId3"/>
  </externalReferences>
  <calcPr calcId="145621"/>
</workbook>
</file>

<file path=xl/calcChain.xml><?xml version="1.0" encoding="utf-8"?>
<calcChain xmlns="http://schemas.openxmlformats.org/spreadsheetml/2006/main">
  <c r="E59" i="3" l="1"/>
  <c r="E58" i="3"/>
  <c r="D58" i="3"/>
  <c r="D43" i="3" l="1"/>
  <c r="E43" i="3"/>
  <c r="D42" i="3" l="1"/>
  <c r="E42" i="3"/>
  <c r="F42" i="3"/>
  <c r="E51" i="3" l="1"/>
  <c r="F51" i="3"/>
  <c r="D51" i="3"/>
  <c r="B25" i="3" l="1"/>
  <c r="C26" i="3"/>
  <c r="C27" i="3"/>
  <c r="D26" i="3"/>
  <c r="D27" i="3"/>
  <c r="E26" i="3"/>
  <c r="E27" i="3"/>
  <c r="F26" i="3"/>
  <c r="F27" i="3"/>
  <c r="D11" i="3" l="1"/>
  <c r="E11" i="3"/>
  <c r="D10" i="3"/>
  <c r="E10" i="3"/>
  <c r="D9" i="3"/>
  <c r="E9" i="3"/>
  <c r="C10" i="3"/>
  <c r="C11" i="3"/>
  <c r="C9" i="3"/>
  <c r="F10" i="3"/>
  <c r="F11" i="3"/>
  <c r="F9" i="3"/>
  <c r="F23" i="3"/>
  <c r="E23" i="3"/>
  <c r="D23" i="3"/>
  <c r="C23" i="3"/>
  <c r="F17" i="3"/>
  <c r="E17" i="3"/>
  <c r="E19" i="3" s="1"/>
  <c r="D17" i="3"/>
  <c r="D19" i="3" s="1"/>
  <c r="C17" i="3"/>
  <c r="F18" i="3" l="1"/>
  <c r="F19" i="3" s="1"/>
  <c r="C18" i="3"/>
  <c r="C19" i="3" s="1"/>
  <c r="E14" i="3" l="1"/>
  <c r="F13" i="3"/>
  <c r="E13" i="3"/>
  <c r="D13" i="3"/>
  <c r="C13" i="3"/>
  <c r="F14" i="3"/>
  <c r="F15" i="3" s="1"/>
  <c r="D14" i="3"/>
  <c r="D15" i="3" s="1"/>
  <c r="C14" i="3"/>
  <c r="C15" i="3" l="1"/>
  <c r="E15" i="3"/>
  <c r="B65" i="3"/>
  <c r="B66" i="3"/>
  <c r="B67" i="3" l="1"/>
  <c r="B70" i="3"/>
  <c r="B69" i="3"/>
  <c r="F57" i="3"/>
  <c r="E57" i="3"/>
  <c r="D57" i="3"/>
  <c r="D59" i="3" s="1"/>
  <c r="C57" i="3"/>
  <c r="F58" i="3"/>
  <c r="C58" i="3"/>
  <c r="C59" i="3" s="1"/>
  <c r="B61" i="3"/>
  <c r="F59" i="3" l="1"/>
  <c r="B59" i="3" s="1"/>
  <c r="B57" i="3"/>
  <c r="D41" i="3"/>
  <c r="B58" i="3"/>
  <c r="C41" i="3"/>
  <c r="B62" i="3"/>
  <c r="B71" i="3"/>
  <c r="B63" i="3"/>
  <c r="B49" i="3"/>
  <c r="C42" i="3"/>
  <c r="E25" i="3"/>
  <c r="B39" i="3"/>
  <c r="C25" i="3"/>
  <c r="B35" i="3"/>
  <c r="B31" i="3"/>
  <c r="B30" i="3"/>
  <c r="B29" i="3"/>
  <c r="B23" i="3"/>
  <c r="B19" i="3"/>
  <c r="B54" i="3"/>
  <c r="B53" i="3"/>
  <c r="B51" i="3"/>
  <c r="B50" i="3"/>
  <c r="C43" i="3" l="1"/>
  <c r="B15" i="3"/>
  <c r="B13" i="3"/>
  <c r="B14" i="3"/>
  <c r="D25" i="3"/>
  <c r="F25" i="3"/>
  <c r="B42" i="3"/>
  <c r="B47" i="3"/>
  <c r="B46" i="3"/>
  <c r="B45" i="3"/>
  <c r="B38" i="3"/>
  <c r="B37" i="3"/>
  <c r="B34" i="3"/>
  <c r="B33" i="3"/>
  <c r="B22" i="3"/>
  <c r="B21" i="3"/>
  <c r="B18" i="3"/>
  <c r="B17" i="3"/>
  <c r="B26" i="3"/>
  <c r="B27" i="3"/>
  <c r="B11" i="3"/>
  <c r="B10" i="3" l="1"/>
  <c r="B9" i="3"/>
  <c r="E41" i="3" l="1"/>
  <c r="F41" i="3"/>
  <c r="F43" i="3" s="1"/>
  <c r="B41" i="3" l="1"/>
  <c r="B43" i="3"/>
  <c r="B55" i="3"/>
</calcChain>
</file>

<file path=xl/sharedStrings.xml><?xml version="1.0" encoding="utf-8"?>
<sst xmlns="http://schemas.openxmlformats.org/spreadsheetml/2006/main" count="73" uniqueCount="28">
  <si>
    <t>Наименование показателя</t>
  </si>
  <si>
    <t>Всего</t>
  </si>
  <si>
    <t>В том числе по уровню напряжения</t>
  </si>
  <si>
    <t>ВН</t>
  </si>
  <si>
    <t>СН1</t>
  </si>
  <si>
    <t>СН2</t>
  </si>
  <si>
    <t>НН</t>
  </si>
  <si>
    <t>январь</t>
  </si>
  <si>
    <t>Заявленная мощность</t>
  </si>
  <si>
    <t>Максимальная мощность</t>
  </si>
  <si>
    <t>Резервируемая мощность</t>
  </si>
  <si>
    <t>февраль</t>
  </si>
  <si>
    <t>1 квартал</t>
  </si>
  <si>
    <t>март</t>
  </si>
  <si>
    <t>2 квартал</t>
  </si>
  <si>
    <t>апрель</t>
  </si>
  <si>
    <t>май</t>
  </si>
  <si>
    <t>июнь</t>
  </si>
  <si>
    <t>3 квартал</t>
  </si>
  <si>
    <t>июль</t>
  </si>
  <si>
    <t>август</t>
  </si>
  <si>
    <t>сентябрь</t>
  </si>
  <si>
    <t>октябрь</t>
  </si>
  <si>
    <t>4 квартал</t>
  </si>
  <si>
    <t>ноябрь</t>
  </si>
  <si>
    <t>декабрь</t>
  </si>
  <si>
    <t>Резервируемая мощность 2019 год</t>
  </si>
  <si>
    <t>19 е)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 "Об утверждении Правил недискриминационного доступа к услугам по передаче электрической энергии и оказания этих услуг, Правил недискриминационного доступа к услугам по оперативно-диспетчерскому управлению в электроэнергетике и оказания этих услуг, Правил недискриминационного доступа к услугам администратора торговой системы оптового рынка и оказания этих услуг и Правил технологического присоединения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электрическим сетям", с распределением по уровням напряжения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</si>
</sst>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#,##0.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9"/>
      <name val="Tahoma"/>
      <family val="2"/>
      <charset val="204"/>
    </font>
    <font>
      <b/>
      <sz val="16"/>
      <color rgb="FF444444"/>
      <name val="Times New Roman"/>
      <family val="1"/>
      <charset val="204"/>
    </font>
    <font>
      <sz val="14"/>
      <color rgb="FF444444"/>
      <name val="Times New Roman"/>
      <family val="1"/>
      <charset val="204"/>
    </font>
    <font>
      <sz val="12"/>
      <color rgb="FF444444"/>
      <name val="Times New Roman"/>
      <family val="1"/>
      <charset val="204"/>
    </font>
    <font>
      <b/>
      <sz val="12"/>
      <color rgb="FF44444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sz val="10"/>
      <name val="Microsoft Sans Serif"/>
      <family val="2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0" fontId="4" fillId="0" borderId="0"/>
    <xf numFmtId="0" fontId="5" fillId="0" borderId="0"/>
    <xf numFmtId="0" fontId="4" fillId="0" borderId="0"/>
    <xf numFmtId="0" fontId="6" fillId="0" borderId="0"/>
    <xf numFmtId="0" fontId="7" fillId="0" borderId="0">
      <alignment horizontal="left"/>
    </xf>
    <xf numFmtId="0" fontId="2" fillId="0" borderId="0"/>
    <xf numFmtId="0" fontId="6" fillId="0" borderId="0"/>
    <xf numFmtId="49" fontId="8" fillId="0" borderId="0" applyBorder="0">
      <alignment vertical="top"/>
    </xf>
  </cellStyleXfs>
  <cellXfs count="52">
    <xf numFmtId="0" fontId="0" fillId="0" borderId="0" xfId="0"/>
    <xf numFmtId="0" fontId="9" fillId="0" borderId="0" xfId="0" applyFont="1" applyAlignment="1"/>
    <xf numFmtId="0" fontId="3" fillId="0" borderId="0" xfId="0" applyFont="1" applyAlignment="1"/>
    <xf numFmtId="0" fontId="10" fillId="0" borderId="0" xfId="0" applyFont="1" applyAlignment="1"/>
    <xf numFmtId="164" fontId="13" fillId="0" borderId="1" xfId="9" applyNumberFormat="1" applyFont="1" applyFill="1" applyBorder="1" applyAlignment="1" applyProtection="1">
      <alignment horizontal="center" vertical="center"/>
    </xf>
    <xf numFmtId="164" fontId="14" fillId="0" borderId="1" xfId="9" applyNumberFormat="1" applyFont="1" applyFill="1" applyBorder="1" applyAlignment="1" applyProtection="1">
      <alignment horizontal="center" vertical="center"/>
      <protection locked="0"/>
    </xf>
    <xf numFmtId="164" fontId="14" fillId="0" borderId="1" xfId="9" applyNumberFormat="1" applyFont="1" applyFill="1" applyBorder="1" applyAlignment="1" applyProtection="1">
      <alignment horizontal="center" vertical="center"/>
    </xf>
    <xf numFmtId="164" fontId="0" fillId="0" borderId="0" xfId="0" applyNumberFormat="1"/>
    <xf numFmtId="164" fontId="15" fillId="0" borderId="1" xfId="9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2" fillId="0" borderId="9" xfId="0" applyFont="1" applyBorder="1" applyAlignment="1"/>
    <xf numFmtId="164" fontId="15" fillId="0" borderId="10" xfId="9" applyNumberFormat="1" applyFont="1" applyFill="1" applyBorder="1" applyAlignment="1" applyProtection="1">
      <alignment horizontal="center" vertical="center"/>
      <protection locked="0"/>
    </xf>
    <xf numFmtId="0" fontId="11" fillId="0" borderId="9" xfId="0" applyFont="1" applyBorder="1" applyAlignment="1"/>
    <xf numFmtId="164" fontId="14" fillId="0" borderId="10" xfId="9" applyNumberFormat="1" applyFont="1" applyFill="1" applyBorder="1" applyAlignment="1" applyProtection="1">
      <alignment horizontal="center" vertical="center"/>
      <protection locked="0"/>
    </xf>
    <xf numFmtId="0" fontId="11" fillId="0" borderId="13" xfId="0" applyFont="1" applyBorder="1" applyAlignment="1"/>
    <xf numFmtId="0" fontId="12" fillId="0" borderId="18" xfId="0" applyFont="1" applyBorder="1" applyAlignment="1">
      <alignment horizontal="center" vertical="center"/>
    </xf>
    <xf numFmtId="0" fontId="12" fillId="0" borderId="13" xfId="0" applyFont="1" applyBorder="1" applyAlignment="1"/>
    <xf numFmtId="164" fontId="15" fillId="0" borderId="14" xfId="9" applyNumberFormat="1" applyFont="1" applyFill="1" applyBorder="1" applyAlignment="1" applyProtection="1">
      <alignment horizontal="center" vertical="center"/>
      <protection locked="0"/>
    </xf>
    <xf numFmtId="0" fontId="12" fillId="0" borderId="19" xfId="0" applyFont="1" applyBorder="1" applyAlignment="1"/>
    <xf numFmtId="164" fontId="15" fillId="0" borderId="3" xfId="9" applyNumberFormat="1" applyFont="1" applyFill="1" applyBorder="1" applyAlignment="1" applyProtection="1">
      <alignment horizontal="center" vertical="center"/>
      <protection locked="0"/>
    </xf>
    <xf numFmtId="164" fontId="15" fillId="0" borderId="20" xfId="9" applyNumberFormat="1" applyFont="1" applyFill="1" applyBorder="1" applyAlignment="1" applyProtection="1">
      <alignment horizontal="center" vertical="center"/>
      <protection locked="0"/>
    </xf>
    <xf numFmtId="0" fontId="11" fillId="0" borderId="24" xfId="0" applyFont="1" applyBorder="1" applyAlignment="1"/>
    <xf numFmtId="164" fontId="14" fillId="0" borderId="28" xfId="9" applyNumberFormat="1" applyFont="1" applyFill="1" applyBorder="1" applyAlignment="1" applyProtection="1">
      <alignment horizontal="center" vertical="center"/>
    </xf>
    <xf numFmtId="164" fontId="14" fillId="0" borderId="29" xfId="9" applyNumberFormat="1" applyFont="1" applyFill="1" applyBorder="1" applyAlignment="1" applyProtection="1">
      <alignment horizontal="center" vertical="center"/>
    </xf>
    <xf numFmtId="164" fontId="14" fillId="0" borderId="29" xfId="9" applyNumberFormat="1" applyFont="1" applyFill="1" applyBorder="1" applyAlignment="1" applyProtection="1">
      <alignment horizontal="center" vertical="center"/>
      <protection locked="0"/>
    </xf>
    <xf numFmtId="164" fontId="14" fillId="0" borderId="15" xfId="9" applyNumberFormat="1" applyFont="1" applyFill="1" applyBorder="1" applyAlignment="1" applyProtection="1">
      <alignment horizontal="center" vertical="center"/>
      <protection locked="0"/>
    </xf>
    <xf numFmtId="165" fontId="14" fillId="0" borderId="30" xfId="9" applyNumberFormat="1" applyFont="1" applyFill="1" applyBorder="1" applyAlignment="1" applyProtection="1">
      <alignment horizontal="center" vertical="center"/>
      <protection locked="0"/>
    </xf>
    <xf numFmtId="165" fontId="14" fillId="0" borderId="31" xfId="9" applyNumberFormat="1" applyFont="1" applyFill="1" applyBorder="1" applyAlignment="1" applyProtection="1">
      <alignment horizontal="center" vertical="center"/>
      <protection locked="0"/>
    </xf>
    <xf numFmtId="164" fontId="14" fillId="0" borderId="30" xfId="9" applyNumberFormat="1" applyFont="1" applyFill="1" applyBorder="1" applyAlignment="1" applyProtection="1">
      <alignment horizontal="center" vertical="center"/>
      <protection locked="0"/>
    </xf>
    <xf numFmtId="164" fontId="14" fillId="0" borderId="31" xfId="9" applyNumberFormat="1" applyFont="1" applyFill="1" applyBorder="1" applyAlignment="1" applyProtection="1">
      <alignment horizontal="center" vertical="center"/>
      <protection locked="0"/>
    </xf>
    <xf numFmtId="165" fontId="14" fillId="0" borderId="32" xfId="9" applyNumberFormat="1" applyFont="1" applyFill="1" applyBorder="1" applyAlignment="1" applyProtection="1">
      <alignment horizontal="center" vertical="center"/>
      <protection locked="0"/>
    </xf>
    <xf numFmtId="165" fontId="14" fillId="0" borderId="15" xfId="9" applyNumberFormat="1" applyFont="1" applyFill="1" applyBorder="1" applyAlignment="1" applyProtection="1">
      <alignment horizontal="center" vertical="center"/>
      <protection locked="0"/>
    </xf>
    <xf numFmtId="0" fontId="12" fillId="0" borderId="21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2" fillId="0" borderId="25" xfId="0" applyFont="1" applyFill="1" applyBorder="1" applyAlignment="1">
      <alignment horizontal="center"/>
    </xf>
    <xf numFmtId="0" fontId="12" fillId="0" borderId="26" xfId="0" applyFont="1" applyFill="1" applyBorder="1" applyAlignment="1">
      <alignment horizontal="center"/>
    </xf>
    <xf numFmtId="0" fontId="12" fillId="0" borderId="27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left" vertical="top" wrapText="1"/>
    </xf>
    <xf numFmtId="0" fontId="12" fillId="0" borderId="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</cellXfs>
  <cellStyles count="10">
    <cellStyle name="Обычный" xfId="0" builtinId="0"/>
    <cellStyle name="Обычный 10" xfId="9"/>
    <cellStyle name="Обычный 2" xfId="1"/>
    <cellStyle name="Обычный 2 2" xfId="3"/>
    <cellStyle name="Обычный 2 3" xfId="2"/>
    <cellStyle name="Обычный 2 4" xfId="4"/>
    <cellStyle name="Обычный 3" xfId="5"/>
    <cellStyle name="Обычный 3 2" xfId="6"/>
    <cellStyle name="Обычный 4" xfId="7"/>
    <cellStyle name="Обычный 6" xf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46%20&#1069;&#1069;_&#1085;&#1072;%20&#1086;&#1090;&#1087;&#1088;&#1072;&#1074;&#1082;&#1091;/2019/46EP.STX(v1.0)%20&#1103;&#1085;&#1074;&#1072;&#1088;&#1100;%202019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46%20&#1069;&#1069;_&#1085;&#1072;%20&#1086;&#1090;&#1087;&#1088;&#1072;&#1074;&#1082;&#1091;/2019/46EP.STX(v1.0)%20&#1092;&#1077;&#1074;&#1088;&#1072;&#1083;&#1100;%202019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09">
          <cell r="H109">
            <v>9.0837378640776711E-4</v>
          </cell>
          <cell r="I109">
            <v>6.9056031553398061</v>
          </cell>
          <cell r="J109">
            <v>17.061298907766989</v>
          </cell>
          <cell r="K109">
            <v>1.0699236953883495</v>
          </cell>
        </row>
        <row r="110">
          <cell r="H110">
            <v>2E-3</v>
          </cell>
          <cell r="I110">
            <v>12.6</v>
          </cell>
          <cell r="J110">
            <v>33.104999999999997</v>
          </cell>
          <cell r="K110">
            <v>0.90500000000000003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11">
          <cell r="H111">
            <v>2.4211165048543688E-4</v>
          </cell>
          <cell r="I111">
            <v>6.1565006067961168</v>
          </cell>
          <cell r="J111">
            <v>15.210628033980582</v>
          </cell>
          <cell r="K111">
            <v>1.0587688106796116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1"/>
  <sheetViews>
    <sheetView tabSelected="1" workbookViewId="0">
      <selection activeCell="G61" sqref="G61"/>
    </sheetView>
  </sheetViews>
  <sheetFormatPr defaultRowHeight="15" x14ac:dyDescent="0.25"/>
  <cols>
    <col min="1" max="1" width="42.7109375" customWidth="1"/>
    <col min="2" max="2" width="12.140625" customWidth="1"/>
    <col min="3" max="6" width="13.42578125" customWidth="1"/>
  </cols>
  <sheetData>
    <row r="1" spans="1:6" ht="20.25" x14ac:dyDescent="0.3">
      <c r="A1" s="1" t="s">
        <v>26</v>
      </c>
      <c r="B1" s="2"/>
      <c r="C1" s="2"/>
      <c r="D1" s="2"/>
      <c r="E1" s="2"/>
      <c r="F1" s="2"/>
    </row>
    <row r="2" spans="1:6" ht="20.25" x14ac:dyDescent="0.3">
      <c r="A2" s="1"/>
      <c r="B2" s="2"/>
      <c r="C2" s="2"/>
      <c r="D2" s="2"/>
      <c r="E2" s="2"/>
      <c r="F2" s="2"/>
    </row>
    <row r="3" spans="1:6" ht="129" customHeight="1" x14ac:dyDescent="0.25">
      <c r="A3" s="44" t="s">
        <v>27</v>
      </c>
      <c r="B3" s="44"/>
      <c r="C3" s="44"/>
      <c r="D3" s="44"/>
      <c r="E3" s="44"/>
      <c r="F3" s="44"/>
    </row>
    <row r="4" spans="1:6" ht="18.75" x14ac:dyDescent="0.3">
      <c r="A4" s="3"/>
      <c r="B4" s="2"/>
      <c r="C4" s="2"/>
      <c r="D4" s="2"/>
      <c r="E4" s="2"/>
      <c r="F4" s="2"/>
    </row>
    <row r="5" spans="1:6" ht="15.75" thickBot="1" x14ac:dyDescent="0.3">
      <c r="A5" s="2"/>
      <c r="B5" s="2"/>
      <c r="C5" s="2"/>
      <c r="D5" s="2"/>
      <c r="E5" s="2"/>
      <c r="F5" s="2"/>
    </row>
    <row r="6" spans="1:6" ht="45" customHeight="1" x14ac:dyDescent="0.25">
      <c r="A6" s="45" t="s">
        <v>0</v>
      </c>
      <c r="B6" s="47" t="s">
        <v>1</v>
      </c>
      <c r="C6" s="49" t="s">
        <v>2</v>
      </c>
      <c r="D6" s="50"/>
      <c r="E6" s="50"/>
      <c r="F6" s="51"/>
    </row>
    <row r="7" spans="1:6" ht="16.5" thickBot="1" x14ac:dyDescent="0.3">
      <c r="A7" s="46"/>
      <c r="B7" s="48"/>
      <c r="C7" s="9" t="s">
        <v>3</v>
      </c>
      <c r="D7" s="9" t="s">
        <v>4</v>
      </c>
      <c r="E7" s="9" t="s">
        <v>5</v>
      </c>
      <c r="F7" s="15" t="s">
        <v>6</v>
      </c>
    </row>
    <row r="8" spans="1:6" ht="16.5" thickBot="1" x14ac:dyDescent="0.3">
      <c r="A8" s="32" t="s">
        <v>12</v>
      </c>
      <c r="B8" s="33"/>
      <c r="C8" s="33"/>
      <c r="D8" s="33"/>
      <c r="E8" s="33"/>
      <c r="F8" s="34"/>
    </row>
    <row r="9" spans="1:6" ht="15.75" x14ac:dyDescent="0.25">
      <c r="A9" s="18" t="s">
        <v>8</v>
      </c>
      <c r="B9" s="19">
        <f>D9+E9+F9</f>
        <v>23.261907736650485</v>
      </c>
      <c r="C9" s="19">
        <f>(C13+C17+C21)/3</f>
        <v>7.1682847896440132E-4</v>
      </c>
      <c r="D9" s="19">
        <f t="shared" ref="D9:E9" si="0">(D13+D17+D21)/3</f>
        <v>6.4620345873786418</v>
      </c>
      <c r="E9" s="19">
        <f t="shared" si="0"/>
        <v>15.813642313915858</v>
      </c>
      <c r="F9" s="20">
        <f>(F13+F17+F21)/3</f>
        <v>0.98623083535598699</v>
      </c>
    </row>
    <row r="10" spans="1:6" ht="15.75" x14ac:dyDescent="0.25">
      <c r="A10" s="10" t="s">
        <v>9</v>
      </c>
      <c r="B10" s="8">
        <f>D10+E10+F10</f>
        <v>51.143333333333331</v>
      </c>
      <c r="C10" s="19">
        <f t="shared" ref="C10:E11" si="1">(C14+C18+C22)/3</f>
        <v>2E-3</v>
      </c>
      <c r="D10" s="19">
        <f t="shared" si="1"/>
        <v>15.266666666666667</v>
      </c>
      <c r="E10" s="19">
        <f t="shared" si="1"/>
        <v>34.971666666666664</v>
      </c>
      <c r="F10" s="20">
        <f t="shared" ref="F10:F11" si="2">(F14+F18+F22)/3</f>
        <v>0.90499999999999992</v>
      </c>
    </row>
    <row r="11" spans="1:6" ht="16.5" thickBot="1" x14ac:dyDescent="0.3">
      <c r="A11" s="16" t="s">
        <v>10</v>
      </c>
      <c r="B11" s="17">
        <f>D11+E11+F11</f>
        <v>27.881425596682849</v>
      </c>
      <c r="C11" s="19">
        <f t="shared" si="1"/>
        <v>1.2831715210355986E-3</v>
      </c>
      <c r="D11" s="19">
        <f t="shared" si="1"/>
        <v>8.8046320792880266</v>
      </c>
      <c r="E11" s="19">
        <f t="shared" si="1"/>
        <v>19.158024352750811</v>
      </c>
      <c r="F11" s="20">
        <f t="shared" si="2"/>
        <v>-8.1230835355987005E-2</v>
      </c>
    </row>
    <row r="12" spans="1:6" ht="15.75" x14ac:dyDescent="0.25">
      <c r="A12" s="38" t="s">
        <v>7</v>
      </c>
      <c r="B12" s="39"/>
      <c r="C12" s="39"/>
      <c r="D12" s="39"/>
      <c r="E12" s="39"/>
      <c r="F12" s="40"/>
    </row>
    <row r="13" spans="1:6" ht="15.75" x14ac:dyDescent="0.25">
      <c r="A13" s="12" t="s">
        <v>8</v>
      </c>
      <c r="B13" s="4">
        <f>C13+D13+E13+F13</f>
        <v>25.037734132281553</v>
      </c>
      <c r="C13" s="5">
        <f>'[1]Отпуск ЭЭ сет организациями'!$H$109</f>
        <v>9.0837378640776711E-4</v>
      </c>
      <c r="D13" s="5">
        <f>'[1]Отпуск ЭЭ сет организациями'!$I$109</f>
        <v>6.9056031553398061</v>
      </c>
      <c r="E13" s="5">
        <f>'[1]Отпуск ЭЭ сет организациями'!$J$109</f>
        <v>17.061298907766989</v>
      </c>
      <c r="F13" s="13">
        <f>'[1]Отпуск ЭЭ сет организациями'!$K$109</f>
        <v>1.0699236953883495</v>
      </c>
    </row>
    <row r="14" spans="1:6" ht="15.75" x14ac:dyDescent="0.25">
      <c r="A14" s="12" t="s">
        <v>9</v>
      </c>
      <c r="B14" s="6">
        <f>C14+D14+E14+F14</f>
        <v>46.611999999999995</v>
      </c>
      <c r="C14" s="5">
        <f>'[1]Отпуск ЭЭ сет организациями'!$H$110</f>
        <v>2E-3</v>
      </c>
      <c r="D14" s="5">
        <f>'[1]Отпуск ЭЭ сет организациями'!$I$110</f>
        <v>12.6</v>
      </c>
      <c r="E14" s="5">
        <f>'[1]Отпуск ЭЭ сет организациями'!$J$110</f>
        <v>33.104999999999997</v>
      </c>
      <c r="F14" s="13">
        <f>'[1]Отпуск ЭЭ сет организациями'!$K$110</f>
        <v>0.90500000000000003</v>
      </c>
    </row>
    <row r="15" spans="1:6" ht="15.75" x14ac:dyDescent="0.25">
      <c r="A15" s="12" t="s">
        <v>10</v>
      </c>
      <c r="B15" s="6">
        <f>C15+D15+E15+F15</f>
        <v>21.574265867718442</v>
      </c>
      <c r="C15" s="5">
        <f>C14-C13</f>
        <v>1.0916262135922329E-3</v>
      </c>
      <c r="D15" s="5">
        <f>D14-D13</f>
        <v>5.6943968446601936</v>
      </c>
      <c r="E15" s="5">
        <f>E14-E13</f>
        <v>16.043701092233007</v>
      </c>
      <c r="F15" s="13">
        <f>F14-F13</f>
        <v>-0.1649236953883495</v>
      </c>
    </row>
    <row r="16" spans="1:6" ht="15.75" x14ac:dyDescent="0.25">
      <c r="A16" s="35" t="s">
        <v>11</v>
      </c>
      <c r="B16" s="36"/>
      <c r="C16" s="36"/>
      <c r="D16" s="36"/>
      <c r="E16" s="36"/>
      <c r="F16" s="37"/>
    </row>
    <row r="17" spans="1:7" ht="15.75" x14ac:dyDescent="0.25">
      <c r="A17" s="12" t="s">
        <v>8</v>
      </c>
      <c r="B17" s="4">
        <f>C17+D17+E17+F17</f>
        <v>22.426139563106798</v>
      </c>
      <c r="C17" s="5">
        <f>'[2]Отпуск ЭЭ сет организациями'!$H$111</f>
        <v>2.4211165048543688E-4</v>
      </c>
      <c r="D17" s="5">
        <f>'[2]Отпуск ЭЭ сет организациями'!$I$111</f>
        <v>6.1565006067961168</v>
      </c>
      <c r="E17" s="5">
        <f>'[2]Отпуск ЭЭ сет организациями'!$J$111</f>
        <v>15.210628033980582</v>
      </c>
      <c r="F17" s="13">
        <f>'[2]Отпуск ЭЭ сет организациями'!$K$111</f>
        <v>1.0587688106796116</v>
      </c>
    </row>
    <row r="18" spans="1:7" ht="15.75" x14ac:dyDescent="0.25">
      <c r="A18" s="12" t="s">
        <v>9</v>
      </c>
      <c r="B18" s="6">
        <f>C18+D18+E18+F18</f>
        <v>53.412000000000006</v>
      </c>
      <c r="C18" s="5">
        <f>'[1]Отпуск ЭЭ сет организациями'!$H$110</f>
        <v>2E-3</v>
      </c>
      <c r="D18" s="5">
        <v>16.600000000000001</v>
      </c>
      <c r="E18" s="5">
        <v>35.905000000000001</v>
      </c>
      <c r="F18" s="13">
        <f>'[1]Отпуск ЭЭ сет организациями'!$K$110</f>
        <v>0.90500000000000003</v>
      </c>
    </row>
    <row r="19" spans="1:7" ht="15.75" x14ac:dyDescent="0.25">
      <c r="A19" s="12" t="s">
        <v>10</v>
      </c>
      <c r="B19" s="6">
        <f>C19+D19+E19+F19</f>
        <v>30.985860436893205</v>
      </c>
      <c r="C19" s="5">
        <f>C18-C17</f>
        <v>1.7578883495145631E-3</v>
      </c>
      <c r="D19" s="5">
        <f>D18-D17</f>
        <v>10.443499393203885</v>
      </c>
      <c r="E19" s="5">
        <f>E18-E17</f>
        <v>20.694371966019418</v>
      </c>
      <c r="F19" s="13">
        <f>F18-F17</f>
        <v>-0.15376881067961157</v>
      </c>
      <c r="G19" s="7"/>
    </row>
    <row r="20" spans="1:7" ht="15.75" x14ac:dyDescent="0.25">
      <c r="A20" s="35" t="s">
        <v>13</v>
      </c>
      <c r="B20" s="36"/>
      <c r="C20" s="36"/>
      <c r="D20" s="36"/>
      <c r="E20" s="36"/>
      <c r="F20" s="37"/>
    </row>
    <row r="21" spans="1:7" ht="15.75" x14ac:dyDescent="0.25">
      <c r="A21" s="12" t="s">
        <v>8</v>
      </c>
      <c r="B21" s="4">
        <f>C21+D21+E21+F21</f>
        <v>22.323999999999998</v>
      </c>
      <c r="C21" s="26">
        <v>1E-3</v>
      </c>
      <c r="D21" s="26">
        <v>6.3239999999999998</v>
      </c>
      <c r="E21" s="26">
        <v>15.169</v>
      </c>
      <c r="F21" s="27">
        <v>0.83</v>
      </c>
    </row>
    <row r="22" spans="1:7" ht="15.75" x14ac:dyDescent="0.25">
      <c r="A22" s="12" t="s">
        <v>9</v>
      </c>
      <c r="B22" s="6">
        <f>C22+D22+E22+F22</f>
        <v>53.412000000000006</v>
      </c>
      <c r="C22" s="28">
        <v>2E-3</v>
      </c>
      <c r="D22" s="28">
        <v>16.600000000000001</v>
      </c>
      <c r="E22" s="28">
        <v>35.905000000000001</v>
      </c>
      <c r="F22" s="29">
        <v>0.90500000000000003</v>
      </c>
    </row>
    <row r="23" spans="1:7" ht="16.5" thickBot="1" x14ac:dyDescent="0.3">
      <c r="A23" s="21" t="s">
        <v>10</v>
      </c>
      <c r="B23" s="6">
        <f>C23+D23+E23+F23</f>
        <v>31.088000000000001</v>
      </c>
      <c r="C23" s="30">
        <f>C22-C21</f>
        <v>1E-3</v>
      </c>
      <c r="D23" s="30">
        <f>D22-D21</f>
        <v>10.276000000000002</v>
      </c>
      <c r="E23" s="30">
        <f>E22-E21</f>
        <v>20.736000000000001</v>
      </c>
      <c r="F23" s="31">
        <f>F22-F21</f>
        <v>7.5000000000000067E-2</v>
      </c>
    </row>
    <row r="24" spans="1:7" ht="16.5" thickBot="1" x14ac:dyDescent="0.3">
      <c r="A24" s="32" t="s">
        <v>14</v>
      </c>
      <c r="B24" s="33"/>
      <c r="C24" s="33"/>
      <c r="D24" s="33"/>
      <c r="E24" s="33"/>
      <c r="F24" s="34"/>
    </row>
    <row r="25" spans="1:7" ht="15.75" x14ac:dyDescent="0.25">
      <c r="A25" s="18" t="s">
        <v>8</v>
      </c>
      <c r="B25" s="19">
        <f>(D25+E25+F25)/3</f>
        <v>4.6524444444444448</v>
      </c>
      <c r="C25" s="8">
        <f>+(C29+C33+C37)/3</f>
        <v>3.6666666666666662E-4</v>
      </c>
      <c r="D25" s="8">
        <f>+(D29+D33+D37)/3</f>
        <v>1.2413333333333334</v>
      </c>
      <c r="E25" s="8">
        <f>(E29+E33+E37)/3</f>
        <v>12.022</v>
      </c>
      <c r="F25" s="11">
        <f>+(F29+F33+F37)/3</f>
        <v>0.69399999999999995</v>
      </c>
    </row>
    <row r="26" spans="1:7" ht="15.75" x14ac:dyDescent="0.25">
      <c r="A26" s="10" t="s">
        <v>9</v>
      </c>
      <c r="B26" s="8">
        <f>D26+E26+F26</f>
        <v>52.076666666666668</v>
      </c>
      <c r="C26" s="8">
        <f t="shared" ref="C26:C27" si="3">+(C30+C34+C38)/3</f>
        <v>2E-3</v>
      </c>
      <c r="D26" s="8">
        <f t="shared" ref="D26:D27" si="4">+(D30+D34+D38)/3</f>
        <v>16.600000000000001</v>
      </c>
      <c r="E26" s="8">
        <f t="shared" ref="E26:E27" si="5">(E30+E34+E38)/3</f>
        <v>34.571666666666665</v>
      </c>
      <c r="F26" s="11">
        <f t="shared" ref="F26:F27" si="6">+(F30+F34+F38)/3</f>
        <v>0.90499999999999992</v>
      </c>
    </row>
    <row r="27" spans="1:7" ht="16.5" thickBot="1" x14ac:dyDescent="0.3">
      <c r="A27" s="16" t="s">
        <v>10</v>
      </c>
      <c r="B27" s="17">
        <f>D27+E27+F27</f>
        <v>38.219333333333331</v>
      </c>
      <c r="C27" s="8">
        <f t="shared" si="3"/>
        <v>1.6666666666666668E-3</v>
      </c>
      <c r="D27" s="8">
        <f t="shared" si="4"/>
        <v>15.358666666666666</v>
      </c>
      <c r="E27" s="8">
        <f t="shared" si="5"/>
        <v>22.549666666666667</v>
      </c>
      <c r="F27" s="11">
        <f t="shared" si="6"/>
        <v>0.311</v>
      </c>
    </row>
    <row r="28" spans="1:7" ht="15.75" x14ac:dyDescent="0.25">
      <c r="A28" s="38" t="s">
        <v>15</v>
      </c>
      <c r="B28" s="39"/>
      <c r="C28" s="39"/>
      <c r="D28" s="39"/>
      <c r="E28" s="39"/>
      <c r="F28" s="40"/>
    </row>
    <row r="29" spans="1:7" ht="15.75" x14ac:dyDescent="0.25">
      <c r="A29" s="12" t="s">
        <v>8</v>
      </c>
      <c r="B29" s="6">
        <f>C29+D29+E29+F29</f>
        <v>16.163</v>
      </c>
      <c r="C29" s="5">
        <v>1E-3</v>
      </c>
      <c r="D29" s="5">
        <v>1.6619999999999999</v>
      </c>
      <c r="E29" s="5">
        <v>13.904</v>
      </c>
      <c r="F29" s="13">
        <v>0.59599999999999997</v>
      </c>
    </row>
    <row r="30" spans="1:7" ht="15.75" x14ac:dyDescent="0.25">
      <c r="A30" s="12" t="s">
        <v>9</v>
      </c>
      <c r="B30" s="6">
        <f>C30+D30+E30+F30</f>
        <v>53.412000000000006</v>
      </c>
      <c r="C30" s="5">
        <v>2E-3</v>
      </c>
      <c r="D30" s="5">
        <v>16.600000000000001</v>
      </c>
      <c r="E30" s="5">
        <v>35.905000000000001</v>
      </c>
      <c r="F30" s="13">
        <v>0.90500000000000003</v>
      </c>
    </row>
    <row r="31" spans="1:7" ht="15.75" x14ac:dyDescent="0.25">
      <c r="A31" s="12" t="s">
        <v>10</v>
      </c>
      <c r="B31" s="6">
        <f>C31+D31+E31+F31</f>
        <v>37.248999999999995</v>
      </c>
      <c r="C31" s="5">
        <v>1E-3</v>
      </c>
      <c r="D31" s="5">
        <v>14.938000000000001</v>
      </c>
      <c r="E31" s="5">
        <v>22.001000000000001</v>
      </c>
      <c r="F31" s="13">
        <v>0.309</v>
      </c>
    </row>
    <row r="32" spans="1:7" ht="15.75" x14ac:dyDescent="0.25">
      <c r="A32" s="35" t="s">
        <v>16</v>
      </c>
      <c r="B32" s="36"/>
      <c r="C32" s="36"/>
      <c r="D32" s="36"/>
      <c r="E32" s="36"/>
      <c r="F32" s="37"/>
    </row>
    <row r="33" spans="1:6" ht="15.75" x14ac:dyDescent="0.25">
      <c r="A33" s="12" t="s">
        <v>8</v>
      </c>
      <c r="B33" s="6">
        <f>C33+D33+E33+F33</f>
        <v>16.113050000000001</v>
      </c>
      <c r="C33" s="5">
        <v>5.0000000000000002E-5</v>
      </c>
      <c r="D33" s="5">
        <v>1.048</v>
      </c>
      <c r="E33" s="5">
        <v>14.074</v>
      </c>
      <c r="F33" s="13">
        <v>0.99099999999999999</v>
      </c>
    </row>
    <row r="34" spans="1:6" ht="15.75" x14ac:dyDescent="0.25">
      <c r="A34" s="12" t="s">
        <v>9</v>
      </c>
      <c r="B34" s="6">
        <f>C34+D34+E34+F34</f>
        <v>53.412000000000006</v>
      </c>
      <c r="C34" s="5">
        <v>2E-3</v>
      </c>
      <c r="D34" s="5">
        <v>16.600000000000001</v>
      </c>
      <c r="E34" s="5">
        <v>35.905000000000001</v>
      </c>
      <c r="F34" s="13">
        <v>0.90500000000000003</v>
      </c>
    </row>
    <row r="35" spans="1:6" ht="15.75" x14ac:dyDescent="0.25">
      <c r="A35" s="12" t="s">
        <v>10</v>
      </c>
      <c r="B35" s="6">
        <f>C35+D35+E35+F35</f>
        <v>37.598999999999997</v>
      </c>
      <c r="C35" s="5">
        <v>2E-3</v>
      </c>
      <c r="D35" s="5">
        <v>15.552</v>
      </c>
      <c r="E35" s="5">
        <v>21.831</v>
      </c>
      <c r="F35" s="13">
        <v>0.214</v>
      </c>
    </row>
    <row r="36" spans="1:6" ht="15.75" x14ac:dyDescent="0.25">
      <c r="A36" s="35" t="s">
        <v>17</v>
      </c>
      <c r="B36" s="36"/>
      <c r="C36" s="36"/>
      <c r="D36" s="36"/>
      <c r="E36" s="36"/>
      <c r="F36" s="37"/>
    </row>
    <row r="37" spans="1:6" ht="15.75" x14ac:dyDescent="0.25">
      <c r="A37" s="12" t="s">
        <v>8</v>
      </c>
      <c r="B37" s="6">
        <f>C37+D37+E37+F37</f>
        <v>9.5970499999999976</v>
      </c>
      <c r="C37" s="5">
        <v>5.0000000000000002E-5</v>
      </c>
      <c r="D37" s="5">
        <v>1.014</v>
      </c>
      <c r="E37" s="5">
        <v>8.0879999999999992</v>
      </c>
      <c r="F37" s="13">
        <v>0.495</v>
      </c>
    </row>
    <row r="38" spans="1:6" ht="15.75" x14ac:dyDescent="0.25">
      <c r="A38" s="12" t="s">
        <v>9</v>
      </c>
      <c r="B38" s="6">
        <f>C38+D38+E38+F38</f>
        <v>49.412000000000006</v>
      </c>
      <c r="C38" s="5">
        <v>2E-3</v>
      </c>
      <c r="D38" s="5">
        <v>16.600000000000001</v>
      </c>
      <c r="E38" s="5">
        <v>31.905000000000001</v>
      </c>
      <c r="F38" s="13">
        <v>0.90500000000000003</v>
      </c>
    </row>
    <row r="39" spans="1:6" ht="16.5" thickBot="1" x14ac:dyDescent="0.3">
      <c r="A39" s="21" t="s">
        <v>10</v>
      </c>
      <c r="B39" s="6">
        <f>C39+D39+E39+F39</f>
        <v>39.814999999999998</v>
      </c>
      <c r="C39" s="5">
        <v>2E-3</v>
      </c>
      <c r="D39" s="5">
        <v>15.586</v>
      </c>
      <c r="E39" s="5">
        <v>23.817</v>
      </c>
      <c r="F39" s="13">
        <v>0.41</v>
      </c>
    </row>
    <row r="40" spans="1:6" ht="16.5" thickBot="1" x14ac:dyDescent="0.3">
      <c r="A40" s="32" t="s">
        <v>18</v>
      </c>
      <c r="B40" s="33"/>
      <c r="C40" s="33"/>
      <c r="D40" s="33"/>
      <c r="E40" s="33"/>
      <c r="F40" s="34"/>
    </row>
    <row r="41" spans="1:6" ht="15.75" x14ac:dyDescent="0.25">
      <c r="A41" s="18" t="s">
        <v>8</v>
      </c>
      <c r="B41" s="19">
        <f>C41+D41+E41+F41</f>
        <v>10.391666666666667</v>
      </c>
      <c r="C41" s="8">
        <f>(C45+C49+C53)/3</f>
        <v>6.6666666666666664E-4</v>
      </c>
      <c r="D41" s="8">
        <f>(D45+D49+D53)/3</f>
        <v>1.1913333333333334</v>
      </c>
      <c r="E41" s="8">
        <f>(E45+E49+E53)/3</f>
        <v>8.6003333333333334</v>
      </c>
      <c r="F41" s="11">
        <f>(F45+F49+F53)/3</f>
        <v>0.59933333333333338</v>
      </c>
    </row>
    <row r="42" spans="1:6" ht="15.75" x14ac:dyDescent="0.25">
      <c r="A42" s="10" t="s">
        <v>9</v>
      </c>
      <c r="B42" s="8">
        <f>C42+D42+E42+F42</f>
        <v>49.412000000000006</v>
      </c>
      <c r="C42" s="8">
        <f>(C46+C50+C54)/3</f>
        <v>2E-3</v>
      </c>
      <c r="D42" s="8">
        <f t="shared" ref="D42:F42" si="7">(D46+D50+D54)/3</f>
        <v>16.600000000000001</v>
      </c>
      <c r="E42" s="8">
        <f t="shared" si="7"/>
        <v>31.905000000000001</v>
      </c>
      <c r="F42" s="8">
        <f t="shared" si="7"/>
        <v>0.90499999999999992</v>
      </c>
    </row>
    <row r="43" spans="1:6" ht="16.5" thickBot="1" x14ac:dyDescent="0.3">
      <c r="A43" s="16" t="s">
        <v>10</v>
      </c>
      <c r="B43" s="17">
        <f>D43+E43+F43</f>
        <v>39.019000000000005</v>
      </c>
      <c r="C43" s="8">
        <f>C42-C41</f>
        <v>1.3333333333333335E-3</v>
      </c>
      <c r="D43" s="11">
        <f t="shared" ref="D43:E43" si="8">D42-D41</f>
        <v>15.408666666666669</v>
      </c>
      <c r="E43" s="11">
        <f t="shared" si="8"/>
        <v>23.30466666666667</v>
      </c>
      <c r="F43" s="11">
        <f>F42-F41</f>
        <v>0.30566666666666653</v>
      </c>
    </row>
    <row r="44" spans="1:6" ht="15.75" x14ac:dyDescent="0.25">
      <c r="A44" s="38" t="s">
        <v>19</v>
      </c>
      <c r="B44" s="39"/>
      <c r="C44" s="39"/>
      <c r="D44" s="39"/>
      <c r="E44" s="39"/>
      <c r="F44" s="40"/>
    </row>
    <row r="45" spans="1:6" ht="15.75" x14ac:dyDescent="0.25">
      <c r="A45" s="12" t="s">
        <v>8</v>
      </c>
      <c r="B45" s="5">
        <f>D45+E45+F45</f>
        <v>9.8600000000000012</v>
      </c>
      <c r="C45" s="5">
        <v>0</v>
      </c>
      <c r="D45" s="5">
        <v>1.018</v>
      </c>
      <c r="E45" s="5">
        <v>8.2520000000000007</v>
      </c>
      <c r="F45" s="13">
        <v>0.59</v>
      </c>
    </row>
    <row r="46" spans="1:6" ht="15.75" x14ac:dyDescent="0.25">
      <c r="A46" s="12" t="s">
        <v>9</v>
      </c>
      <c r="B46" s="5">
        <f>D46+E46+F46</f>
        <v>49.410000000000004</v>
      </c>
      <c r="C46" s="5">
        <v>2E-3</v>
      </c>
      <c r="D46" s="5">
        <v>16.600000000000001</v>
      </c>
      <c r="E46" s="5">
        <v>31.905000000000001</v>
      </c>
      <c r="F46" s="13">
        <v>0.90500000000000003</v>
      </c>
    </row>
    <row r="47" spans="1:6" ht="15.75" x14ac:dyDescent="0.25">
      <c r="A47" s="12" t="s">
        <v>10</v>
      </c>
      <c r="B47" s="5">
        <f>D47+E47+F47</f>
        <v>39.549999999999997</v>
      </c>
      <c r="C47" s="5">
        <v>2E-3</v>
      </c>
      <c r="D47" s="5">
        <v>15.582000000000001</v>
      </c>
      <c r="E47" s="5">
        <v>23.652999999999999</v>
      </c>
      <c r="F47" s="13">
        <v>0.315</v>
      </c>
    </row>
    <row r="48" spans="1:6" ht="15.75" x14ac:dyDescent="0.25">
      <c r="A48" s="35" t="s">
        <v>20</v>
      </c>
      <c r="B48" s="36"/>
      <c r="C48" s="36"/>
      <c r="D48" s="36"/>
      <c r="E48" s="36"/>
      <c r="F48" s="37"/>
    </row>
    <row r="49" spans="1:6" ht="15.75" x14ac:dyDescent="0.25">
      <c r="A49" s="12" t="s">
        <v>8</v>
      </c>
      <c r="B49" s="6">
        <f>C49+D49+E49+F49</f>
        <v>10.34</v>
      </c>
      <c r="C49" s="5">
        <v>0</v>
      </c>
      <c r="D49" s="5">
        <v>1.1319999999999999</v>
      </c>
      <c r="E49" s="5">
        <v>8.6639999999999997</v>
      </c>
      <c r="F49" s="13">
        <v>0.54400000000000004</v>
      </c>
    </row>
    <row r="50" spans="1:6" ht="15.75" x14ac:dyDescent="0.25">
      <c r="A50" s="12" t="s">
        <v>9</v>
      </c>
      <c r="B50" s="6">
        <f>D50+E50+F50</f>
        <v>49.410000000000004</v>
      </c>
      <c r="C50" s="5">
        <v>2E-3</v>
      </c>
      <c r="D50" s="5">
        <v>16.600000000000001</v>
      </c>
      <c r="E50" s="5">
        <v>31.905000000000001</v>
      </c>
      <c r="F50" s="13">
        <v>0.90500000000000003</v>
      </c>
    </row>
    <row r="51" spans="1:6" ht="15.75" x14ac:dyDescent="0.25">
      <c r="A51" s="12" t="s">
        <v>10</v>
      </c>
      <c r="B51" s="6">
        <f>D51+E51+F51</f>
        <v>39.07</v>
      </c>
      <c r="C51" s="5">
        <v>2E-3</v>
      </c>
      <c r="D51" s="5">
        <f>D50-D49</f>
        <v>15.468000000000002</v>
      </c>
      <c r="E51" s="5">
        <f t="shared" ref="E51:F51" si="9">E50-E49</f>
        <v>23.241</v>
      </c>
      <c r="F51" s="5">
        <f t="shared" si="9"/>
        <v>0.36099999999999999</v>
      </c>
    </row>
    <row r="52" spans="1:6" ht="15.75" x14ac:dyDescent="0.25">
      <c r="A52" s="35" t="s">
        <v>21</v>
      </c>
      <c r="B52" s="36"/>
      <c r="C52" s="36"/>
      <c r="D52" s="36"/>
      <c r="E52" s="36"/>
      <c r="F52" s="37"/>
    </row>
    <row r="53" spans="1:6" ht="15.75" x14ac:dyDescent="0.25">
      <c r="A53" s="12" t="s">
        <v>8</v>
      </c>
      <c r="B53" s="6">
        <f>D53</f>
        <v>1.4239999999999999</v>
      </c>
      <c r="C53" s="5">
        <v>2E-3</v>
      </c>
      <c r="D53" s="5">
        <v>1.4239999999999999</v>
      </c>
      <c r="E53" s="5">
        <v>8.8849999999999998</v>
      </c>
      <c r="F53" s="13">
        <v>0.66400000000000003</v>
      </c>
    </row>
    <row r="54" spans="1:6" ht="15.75" x14ac:dyDescent="0.25">
      <c r="A54" s="12" t="s">
        <v>9</v>
      </c>
      <c r="B54" s="6">
        <f>D54+E54+F54</f>
        <v>49.410000000000004</v>
      </c>
      <c r="C54" s="5">
        <v>2E-3</v>
      </c>
      <c r="D54" s="5">
        <v>16.600000000000001</v>
      </c>
      <c r="E54" s="5">
        <v>31.905000000000001</v>
      </c>
      <c r="F54" s="13">
        <v>0.90500000000000003</v>
      </c>
    </row>
    <row r="55" spans="1:6" ht="16.5" thickBot="1" x14ac:dyDescent="0.3">
      <c r="A55" s="21" t="s">
        <v>10</v>
      </c>
      <c r="B55" s="6">
        <f>D55+E55+F55</f>
        <v>38.436999999999998</v>
      </c>
      <c r="C55" s="5">
        <v>0</v>
      </c>
      <c r="D55" s="5">
        <v>15.176</v>
      </c>
      <c r="E55" s="5">
        <v>23.02</v>
      </c>
      <c r="F55" s="13">
        <v>0.24099999999999999</v>
      </c>
    </row>
    <row r="56" spans="1:6" ht="16.5" thickBot="1" x14ac:dyDescent="0.3">
      <c r="A56" s="32" t="s">
        <v>23</v>
      </c>
      <c r="B56" s="33"/>
      <c r="C56" s="33"/>
      <c r="D56" s="33"/>
      <c r="E56" s="33"/>
      <c r="F56" s="34"/>
    </row>
    <row r="57" spans="1:6" ht="15.75" x14ac:dyDescent="0.25">
      <c r="A57" s="18" t="s">
        <v>8</v>
      </c>
      <c r="B57" s="19">
        <f>C57+D57+E57+F57</f>
        <v>13.206666666666667</v>
      </c>
      <c r="C57" s="8">
        <f t="shared" ref="C57:F58" si="10">(C61+C65+C69)/3</f>
        <v>1E-3</v>
      </c>
      <c r="D57" s="8">
        <f t="shared" si="10"/>
        <v>1.9406666666666668</v>
      </c>
      <c r="E57" s="8">
        <f t="shared" si="10"/>
        <v>10.466666666666667</v>
      </c>
      <c r="F57" s="11">
        <f t="shared" si="10"/>
        <v>0.79833333333333334</v>
      </c>
    </row>
    <row r="58" spans="1:6" ht="15.75" x14ac:dyDescent="0.25">
      <c r="A58" s="10" t="s">
        <v>9</v>
      </c>
      <c r="B58" s="8">
        <f>C58+D58+E58+F58</f>
        <v>49.412000000000006</v>
      </c>
      <c r="C58" s="8">
        <f t="shared" si="10"/>
        <v>2E-3</v>
      </c>
      <c r="D58" s="8">
        <f t="shared" si="10"/>
        <v>16.600000000000001</v>
      </c>
      <c r="E58" s="8">
        <f t="shared" si="10"/>
        <v>31.905000000000001</v>
      </c>
      <c r="F58" s="11">
        <f t="shared" si="10"/>
        <v>0.90499999999999992</v>
      </c>
    </row>
    <row r="59" spans="1:6" ht="16.5" thickBot="1" x14ac:dyDescent="0.3">
      <c r="A59" s="16" t="s">
        <v>10</v>
      </c>
      <c r="B59" s="17">
        <f>D59+E59+F59</f>
        <v>36.204333333333338</v>
      </c>
      <c r="C59" s="8">
        <f>C58-C57</f>
        <v>1E-3</v>
      </c>
      <c r="D59" s="8">
        <f>D58-D57</f>
        <v>14.659333333333334</v>
      </c>
      <c r="E59" s="8">
        <f>(E63+E67+E71)/3</f>
        <v>21.438333333333333</v>
      </c>
      <c r="F59" s="11">
        <f>F58-F57</f>
        <v>0.10666666666666658</v>
      </c>
    </row>
    <row r="60" spans="1:6" ht="15.75" x14ac:dyDescent="0.25">
      <c r="A60" s="41" t="s">
        <v>22</v>
      </c>
      <c r="B60" s="42"/>
      <c r="C60" s="42"/>
      <c r="D60" s="42"/>
      <c r="E60" s="42"/>
      <c r="F60" s="43"/>
    </row>
    <row r="61" spans="1:6" ht="15.75" x14ac:dyDescent="0.25">
      <c r="A61" s="12" t="s">
        <v>8</v>
      </c>
      <c r="B61" s="6">
        <f>D61</f>
        <v>1.9810000000000001</v>
      </c>
      <c r="C61" s="5">
        <v>1E-3</v>
      </c>
      <c r="D61" s="5">
        <v>1.9810000000000001</v>
      </c>
      <c r="E61" s="5">
        <v>9.1460000000000008</v>
      </c>
      <c r="F61" s="13">
        <v>0.70099999999999996</v>
      </c>
    </row>
    <row r="62" spans="1:6" ht="15.75" x14ac:dyDescent="0.25">
      <c r="A62" s="12" t="s">
        <v>9</v>
      </c>
      <c r="B62" s="6">
        <f>D62+E62+F62</f>
        <v>49.410000000000004</v>
      </c>
      <c r="C62" s="5">
        <v>2E-3</v>
      </c>
      <c r="D62" s="5">
        <v>16.600000000000001</v>
      </c>
      <c r="E62" s="5">
        <v>31.905000000000001</v>
      </c>
      <c r="F62" s="13">
        <v>0.90500000000000003</v>
      </c>
    </row>
    <row r="63" spans="1:6" ht="15.75" x14ac:dyDescent="0.25">
      <c r="A63" s="12" t="s">
        <v>10</v>
      </c>
      <c r="B63" s="6">
        <f>D63+E63+F63</f>
        <v>37.582000000000001</v>
      </c>
      <c r="C63" s="5">
        <v>1E-3</v>
      </c>
      <c r="D63" s="5">
        <v>14.619</v>
      </c>
      <c r="E63" s="5">
        <v>22.759</v>
      </c>
      <c r="F63" s="13">
        <v>0.20399999999999999</v>
      </c>
    </row>
    <row r="64" spans="1:6" ht="15.75" x14ac:dyDescent="0.25">
      <c r="A64" s="35" t="s">
        <v>24</v>
      </c>
      <c r="B64" s="36"/>
      <c r="C64" s="36"/>
      <c r="D64" s="36"/>
      <c r="E64" s="36"/>
      <c r="F64" s="37"/>
    </row>
    <row r="65" spans="1:6" ht="15.75" x14ac:dyDescent="0.25">
      <c r="A65" s="12" t="s">
        <v>8</v>
      </c>
      <c r="B65" s="6">
        <f>D65</f>
        <v>2.1059999999999999</v>
      </c>
      <c r="C65" s="5">
        <v>1E-3</v>
      </c>
      <c r="D65" s="5">
        <v>2.1059999999999999</v>
      </c>
      <c r="E65" s="5">
        <v>10.457000000000001</v>
      </c>
      <c r="F65" s="13">
        <v>0.81399999999999995</v>
      </c>
    </row>
    <row r="66" spans="1:6" ht="15.75" x14ac:dyDescent="0.25">
      <c r="A66" s="12" t="s">
        <v>9</v>
      </c>
      <c r="B66" s="6">
        <f>D66+E66+F66</f>
        <v>49.410000000000004</v>
      </c>
      <c r="C66" s="5">
        <v>2E-3</v>
      </c>
      <c r="D66" s="5">
        <v>16.600000000000001</v>
      </c>
      <c r="E66" s="5">
        <v>31.905000000000001</v>
      </c>
      <c r="F66" s="13">
        <v>0.90500000000000003</v>
      </c>
    </row>
    <row r="67" spans="1:6" ht="15.75" x14ac:dyDescent="0.25">
      <c r="A67" s="12" t="s">
        <v>10</v>
      </c>
      <c r="B67" s="6">
        <f>D67+E67+F67</f>
        <v>36.033000000000001</v>
      </c>
      <c r="C67" s="5">
        <v>1E-3</v>
      </c>
      <c r="D67" s="5">
        <v>14.494</v>
      </c>
      <c r="E67" s="5">
        <v>21.448</v>
      </c>
      <c r="F67" s="13">
        <v>9.0999999999999998E-2</v>
      </c>
    </row>
    <row r="68" spans="1:6" ht="15.75" x14ac:dyDescent="0.25">
      <c r="A68" s="35" t="s">
        <v>25</v>
      </c>
      <c r="B68" s="36"/>
      <c r="C68" s="36"/>
      <c r="D68" s="36"/>
      <c r="E68" s="36"/>
      <c r="F68" s="37"/>
    </row>
    <row r="69" spans="1:6" ht="15.75" x14ac:dyDescent="0.25">
      <c r="A69" s="12" t="s">
        <v>8</v>
      </c>
      <c r="B69" s="6">
        <f>D69</f>
        <v>1.7350000000000001</v>
      </c>
      <c r="C69" s="5">
        <v>1E-3</v>
      </c>
      <c r="D69" s="5">
        <v>1.7350000000000001</v>
      </c>
      <c r="E69" s="5">
        <v>11.797000000000001</v>
      </c>
      <c r="F69" s="13">
        <v>0.88</v>
      </c>
    </row>
    <row r="70" spans="1:6" ht="15.75" x14ac:dyDescent="0.25">
      <c r="A70" s="12" t="s">
        <v>9</v>
      </c>
      <c r="B70" s="22">
        <f>D70+E70+F70</f>
        <v>49.410000000000004</v>
      </c>
      <c r="C70" s="5">
        <v>2E-3</v>
      </c>
      <c r="D70" s="5">
        <v>16.600000000000001</v>
      </c>
      <c r="E70" s="5">
        <v>31.905000000000001</v>
      </c>
      <c r="F70" s="13">
        <v>0.90500000000000003</v>
      </c>
    </row>
    <row r="71" spans="1:6" ht="16.5" thickBot="1" x14ac:dyDescent="0.3">
      <c r="A71" s="14" t="s">
        <v>10</v>
      </c>
      <c r="B71" s="23">
        <f>D71+E71+F71</f>
        <v>34.997999999999998</v>
      </c>
      <c r="C71" s="24">
        <v>1E-3</v>
      </c>
      <c r="D71" s="24">
        <v>14.865</v>
      </c>
      <c r="E71" s="24">
        <v>20.108000000000001</v>
      </c>
      <c r="F71" s="25">
        <v>2.5000000000000001E-2</v>
      </c>
    </row>
  </sheetData>
  <mergeCells count="20">
    <mergeCell ref="A3:F3"/>
    <mergeCell ref="A36:F36"/>
    <mergeCell ref="A32:F32"/>
    <mergeCell ref="A24:F24"/>
    <mergeCell ref="A28:F28"/>
    <mergeCell ref="A20:F20"/>
    <mergeCell ref="A6:A7"/>
    <mergeCell ref="B6:B7"/>
    <mergeCell ref="C6:F6"/>
    <mergeCell ref="A12:F12"/>
    <mergeCell ref="A16:F16"/>
    <mergeCell ref="A8:F8"/>
    <mergeCell ref="A56:F56"/>
    <mergeCell ref="A52:F52"/>
    <mergeCell ref="A48:F48"/>
    <mergeCell ref="A68:F68"/>
    <mergeCell ref="A40:F40"/>
    <mergeCell ref="A44:F44"/>
    <mergeCell ref="A64:F64"/>
    <mergeCell ref="A60:F60"/>
  </mergeCells>
  <dataValidations count="1">
    <dataValidation type="decimal" allowBlank="1" showErrorMessage="1" errorTitle="Ошибка" error="Допускается ввод только действительных чисел!" sqref="B53:F55 B65:F67 B41:F43 B13:F15 B25:F27 B45:F47 B49:F51 B33:F35 B17:F19 B9:F11 B29:F31 B37:F39 B21:F23 B61:F63 B57:F59 B69:F71">
      <formula1>-9.99999999999999E+23</formula1>
      <formula2>9.99999999999999E+23</formula2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19е  Резервируемая мощность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2020-01-20T09:57:31Z</dcterms:modified>
</cp:coreProperties>
</file>