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80" windowWidth="15165" windowHeight="11550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2" i="5" l="1"/>
  <c r="F41" i="5"/>
  <c r="E42" i="5"/>
  <c r="E41" i="5"/>
  <c r="D42" i="5"/>
  <c r="D41" i="5"/>
  <c r="C42" i="5"/>
  <c r="C41" i="5"/>
  <c r="D24" i="2"/>
  <c r="F39" i="5" l="1"/>
  <c r="E39" i="5"/>
  <c r="D39" i="5"/>
  <c r="C39" i="5"/>
  <c r="F38" i="5"/>
  <c r="E38" i="5"/>
  <c r="D38" i="5"/>
  <c r="C38" i="5"/>
  <c r="F33" i="5" l="1"/>
  <c r="F36" i="5"/>
  <c r="F35" i="5"/>
  <c r="E35" i="5"/>
  <c r="E36" i="5"/>
  <c r="D36" i="5"/>
  <c r="D35" i="5"/>
  <c r="C36" i="5"/>
  <c r="C35" i="5"/>
  <c r="E33" i="5" l="1"/>
  <c r="D20" i="2"/>
  <c r="F32" i="5" l="1"/>
  <c r="E32" i="5"/>
  <c r="D33" i="5"/>
  <c r="D32" i="5"/>
  <c r="C33" i="5"/>
  <c r="C32" i="5"/>
  <c r="E30" i="5" l="1"/>
  <c r="E29" i="5"/>
  <c r="C30" i="5"/>
  <c r="D30" i="5"/>
  <c r="D29" i="5"/>
  <c r="C29" i="5"/>
  <c r="D24" i="5" l="1"/>
  <c r="E24" i="5"/>
  <c r="E23" i="5"/>
  <c r="D23" i="5"/>
  <c r="C24" i="5"/>
  <c r="C23" i="5"/>
  <c r="E27" i="5" l="1"/>
  <c r="C27" i="5"/>
  <c r="D27" i="5"/>
  <c r="E26" i="5"/>
  <c r="D26" i="5"/>
  <c r="C26" i="5"/>
  <c r="D16" i="2" l="1"/>
  <c r="E20" i="5" l="1"/>
  <c r="E21" i="5"/>
  <c r="D21" i="5"/>
  <c r="D20" i="5"/>
  <c r="C21" i="5"/>
  <c r="C20" i="5"/>
  <c r="E18" i="5" l="1"/>
  <c r="E17" i="5"/>
  <c r="D18" i="5"/>
  <c r="D17" i="5"/>
  <c r="C18" i="5"/>
  <c r="C17" i="5"/>
  <c r="D12" i="2" l="1"/>
  <c r="D25" i="2"/>
  <c r="E15" i="5"/>
  <c r="D15" i="5"/>
  <c r="C15" i="5"/>
  <c r="E14" i="5"/>
  <c r="D14" i="5"/>
  <c r="C14" i="5"/>
  <c r="E12" i="5"/>
  <c r="D12" i="5"/>
  <c r="C12" i="5"/>
  <c r="E9" i="5" l="1"/>
  <c r="D9" i="5"/>
  <c r="C9" i="5"/>
  <c r="E8" i="5"/>
  <c r="D8" i="5"/>
  <c r="C8" i="5"/>
</calcChain>
</file>

<file path=xl/sharedStrings.xml><?xml version="1.0" encoding="utf-8"?>
<sst xmlns="http://schemas.openxmlformats.org/spreadsheetml/2006/main" count="109" uniqueCount="55">
  <si>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</si>
  <si>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</si>
  <si>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</si>
  <si>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</si>
  <si>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</si>
  <si>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</si>
  <si>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</si>
  <si>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</si>
  <si>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</si>
  <si>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</si>
  <si>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</si>
  <si>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</si>
  <si>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</si>
  <si>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</si>
  <si>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</si>
  <si>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</si>
  <si>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</si>
  <si>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потерь в собственных сетях в 2019 году с НДС (20%), руб.</t>
  </si>
  <si>
    <t>Пункт 19 г 3 (Постановление №24)</t>
  </si>
  <si>
    <t>Итого за I квартал 2019 года</t>
  </si>
  <si>
    <t>Итого за 2 квартал 2019 года</t>
  </si>
  <si>
    <t>Итого за 3 квартал 2019 года</t>
  </si>
  <si>
    <t>Итого за 4 квартал 2019 года</t>
  </si>
  <si>
    <t>Технологический расход электрической энергии (потери) в электрических сетях на 2019 год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</si>
  <si>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</si>
  <si>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</si>
  <si>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</si>
  <si>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</si>
  <si>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</si>
  <si>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</si>
  <si>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16 ноября 2018 года № 1570/18-ДСП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</si>
  <si>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</si>
  <si>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</si>
  <si>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</si>
  <si>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</si>
  <si>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</si>
  <si>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</si>
  <si>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2019г.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</si>
  <si>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</si>
  <si>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</si>
  <si>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</si>
  <si>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</si>
  <si>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</si>
  <si>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</si>
  <si>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</si>
  <si>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2019 год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</si>
  <si>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</si>
  <si>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</si>
  <si>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</si>
  <si>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</si>
  <si>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</si>
  <si>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</si>
  <si>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</si>
  <si>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>за электрическую энергию по уровням напряжения в ООО "Техносервис-ПЭ" в 2019 году</t>
  </si>
  <si>
    <t>Итого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</si>
</sst>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0\ _₽_-;\-* #,##0.000\ _₽_-;_-* &quot;-&quot;??\ _₽_-;_-@_-"/>
    <numFmt numFmtId="165" formatCode="0.0000"/>
    <numFmt numFmtId="166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164" fontId="4" fillId="0" borderId="1" xfId="0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2" fontId="7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0" fontId="2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92;&#1077;&#1074;&#1088;&#1072;&#1083;&#1100;%202019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4991.018</v>
          </cell>
          <cell r="J15">
            <v>6705.5933191350132</v>
          </cell>
        </row>
        <row r="37">
          <cell r="K37">
            <v>590.88400000000001</v>
          </cell>
        </row>
        <row r="56">
          <cell r="I56">
            <v>66.346999999999994</v>
          </cell>
          <cell r="J56">
            <v>535.84699999999998</v>
          </cell>
          <cell r="K56">
            <v>3.1389999999999998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3898.1249999999995</v>
          </cell>
          <cell r="J15">
            <v>3028.4728062180002</v>
          </cell>
        </row>
        <row r="40">
          <cell r="H40">
            <v>0.35499999999999998</v>
          </cell>
          <cell r="K40">
            <v>385.08499999999998</v>
          </cell>
        </row>
        <row r="57">
          <cell r="H57">
            <v>1.4E-2</v>
          </cell>
          <cell r="I57">
            <v>59.828000000000003</v>
          </cell>
          <cell r="J57">
            <v>367.20762024999527</v>
          </cell>
          <cell r="K57">
            <v>1.704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4251.348</v>
          </cell>
          <cell r="J15">
            <v>3433.5879859770002</v>
          </cell>
        </row>
        <row r="40">
          <cell r="H40">
            <v>0.45900000000000002</v>
          </cell>
        </row>
        <row r="57">
          <cell r="H57">
            <v>1.7999999999999999E-2</v>
          </cell>
          <cell r="I57">
            <v>65.298000000000002</v>
          </cell>
          <cell r="J57">
            <v>268.91437500000092</v>
          </cell>
          <cell r="K57">
            <v>2.2850000000000001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4615.1370000000006</v>
          </cell>
          <cell r="J15">
            <v>3815.6968336869991</v>
          </cell>
        </row>
        <row r="40">
          <cell r="H40">
            <v>0.505</v>
          </cell>
          <cell r="K40">
            <v>483.39</v>
          </cell>
        </row>
        <row r="57">
          <cell r="H57">
            <v>0.02</v>
          </cell>
          <cell r="I57">
            <v>72.338999999999999</v>
          </cell>
          <cell r="J57">
            <v>439.20066999999887</v>
          </cell>
          <cell r="K57">
            <v>2.5299999999999998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4471.6289999999999</v>
          </cell>
          <cell r="J15">
            <v>5917.7762602720049</v>
          </cell>
        </row>
        <row r="37">
          <cell r="K37">
            <v>584.77300000000002</v>
          </cell>
        </row>
        <row r="57">
          <cell r="I57">
            <v>64.304000000000002</v>
          </cell>
          <cell r="J57">
            <v>359.26900000000001</v>
          </cell>
          <cell r="K57">
            <v>3.1560000000000001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4548.6450000000004</v>
          </cell>
          <cell r="J15">
            <v>5764.9175025149807</v>
          </cell>
        </row>
        <row r="40">
          <cell r="K40">
            <v>455.92942499999998</v>
          </cell>
        </row>
        <row r="57">
          <cell r="I57">
            <v>64.11</v>
          </cell>
          <cell r="J57">
            <v>447.65407199998958</v>
          </cell>
          <cell r="K57">
            <v>2.2040000000000002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4101.0619999999999</v>
          </cell>
          <cell r="J15">
            <v>5307.0367411880015</v>
          </cell>
        </row>
        <row r="40">
          <cell r="K40">
            <v>327.21250000000003</v>
          </cell>
        </row>
        <row r="57">
          <cell r="I57">
            <v>57.499000000000002</v>
          </cell>
          <cell r="J57">
            <v>470.97199999999998</v>
          </cell>
          <cell r="K57">
            <v>1.64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3382.23</v>
          </cell>
          <cell r="J15">
            <v>5503.3306369139991</v>
          </cell>
        </row>
        <row r="40">
          <cell r="K40">
            <v>379.59699999999998</v>
          </cell>
        </row>
        <row r="57">
          <cell r="I57">
            <v>44.423000000000002</v>
          </cell>
          <cell r="J57">
            <v>153.29599999999999</v>
          </cell>
          <cell r="K57">
            <v>1.4419999999999999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2787.6749999999997</v>
          </cell>
          <cell r="J15">
            <v>2793.7660000000001</v>
          </cell>
        </row>
        <row r="40">
          <cell r="K40">
            <v>272.08600000000001</v>
          </cell>
        </row>
        <row r="58">
          <cell r="I58">
            <v>33.832999999999998</v>
          </cell>
          <cell r="J58">
            <v>274.62400000000002</v>
          </cell>
          <cell r="K58">
            <v>1.2490000000000001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2709.2999999999997</v>
          </cell>
          <cell r="J15">
            <v>2975.9240000000004</v>
          </cell>
        </row>
        <row r="39">
          <cell r="K39">
            <v>324.35399999999998</v>
          </cell>
        </row>
        <row r="57">
          <cell r="I57">
            <v>33.167999999999999</v>
          </cell>
          <cell r="J57">
            <v>234.23599999999999</v>
          </cell>
          <cell r="K57">
            <v>1.2170000000000001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3078.2070000000003</v>
          </cell>
          <cell r="J15">
            <v>2880.0869012979988</v>
          </cell>
        </row>
        <row r="39">
          <cell r="K39">
            <v>298.70499999999998</v>
          </cell>
        </row>
        <row r="57">
          <cell r="I57">
            <v>36.548999999999999</v>
          </cell>
          <cell r="J57">
            <v>240.65124999999989</v>
          </cell>
          <cell r="K57">
            <v>1.2709999999999999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3552.279</v>
          </cell>
          <cell r="J15">
            <v>2852.1312782979999</v>
          </cell>
        </row>
        <row r="40">
          <cell r="H40">
            <v>0.97899999999999998</v>
          </cell>
          <cell r="K40">
            <v>364.54899999999998</v>
          </cell>
        </row>
        <row r="58">
          <cell r="H58">
            <v>3.9E-2</v>
          </cell>
          <cell r="I58">
            <v>54.750999999999998</v>
          </cell>
          <cell r="J58">
            <v>321.27482499999996</v>
          </cell>
          <cell r="K58">
            <v>0.78600000000000003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4" workbookViewId="0">
      <selection activeCell="C28" sqref="C28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8" max="8" width="17.7109375" customWidth="1"/>
  </cols>
  <sheetData>
    <row r="1" spans="2:4" ht="129.75" customHeight="1" x14ac:dyDescent="0.25">
      <c r="B1" s="28" t="s">
        <v>16</v>
      </c>
      <c r="C1" s="28"/>
      <c r="D1" s="28"/>
    </row>
    <row r="2" spans="2:4" x14ac:dyDescent="0.25">
      <c r="B2" t="s">
        <v>18</v>
      </c>
    </row>
    <row r="5" spans="2:4" x14ac:dyDescent="0.25">
      <c r="B5" s="2" t="s">
        <v>15</v>
      </c>
    </row>
    <row r="6" spans="2:4" x14ac:dyDescent="0.25">
      <c r="B6" s="2" t="s">
        <v>17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9">
        <v>1666423.62</v>
      </c>
    </row>
    <row r="10" spans="2:4" x14ac:dyDescent="0.25">
      <c r="B10" s="6">
        <v>2</v>
      </c>
      <c r="C10" s="6" t="s">
        <v>2</v>
      </c>
      <c r="D10" s="10">
        <v>1260083.95</v>
      </c>
    </row>
    <row r="11" spans="2:4" x14ac:dyDescent="0.25">
      <c r="B11" s="6">
        <v>3</v>
      </c>
      <c r="C11" s="6" t="s">
        <v>3</v>
      </c>
      <c r="D11" s="3">
        <v>1607378.52</v>
      </c>
    </row>
    <row r="12" spans="2:4" x14ac:dyDescent="0.25">
      <c r="B12" s="29" t="s">
        <v>19</v>
      </c>
      <c r="C12" s="30"/>
      <c r="D12" s="3">
        <f>D9+D10+D11</f>
        <v>4533886.09</v>
      </c>
    </row>
    <row r="13" spans="2:4" x14ac:dyDescent="0.25">
      <c r="B13" s="6">
        <v>4</v>
      </c>
      <c r="C13" s="6" t="s">
        <v>4</v>
      </c>
      <c r="D13" s="3">
        <v>1657303.85</v>
      </c>
    </row>
    <row r="14" spans="2:4" x14ac:dyDescent="0.25">
      <c r="B14" s="6">
        <v>5</v>
      </c>
      <c r="C14" s="6" t="s">
        <v>5</v>
      </c>
      <c r="D14" s="3">
        <v>696093.96</v>
      </c>
    </row>
    <row r="15" spans="2:4" x14ac:dyDescent="0.25">
      <c r="B15" s="6">
        <v>6</v>
      </c>
      <c r="C15" s="6" t="s">
        <v>6</v>
      </c>
      <c r="D15" s="3">
        <v>965793.36</v>
      </c>
    </row>
    <row r="16" spans="2:4" x14ac:dyDescent="0.25">
      <c r="B16" s="29" t="s">
        <v>20</v>
      </c>
      <c r="C16" s="30"/>
      <c r="D16" s="3">
        <f>D13+D14+D15</f>
        <v>3319191.17</v>
      </c>
    </row>
    <row r="17" spans="2:4" x14ac:dyDescent="0.25">
      <c r="B17" s="6">
        <v>7</v>
      </c>
      <c r="C17" s="6" t="s">
        <v>7</v>
      </c>
      <c r="D17" s="3">
        <v>775417.83</v>
      </c>
    </row>
    <row r="18" spans="2:4" x14ac:dyDescent="0.25">
      <c r="B18" s="6">
        <v>8</v>
      </c>
      <c r="C18" s="6" t="s">
        <v>8</v>
      </c>
      <c r="D18" s="3">
        <v>813331.3</v>
      </c>
    </row>
    <row r="19" spans="2:4" x14ac:dyDescent="0.25">
      <c r="B19" s="6">
        <v>9</v>
      </c>
      <c r="C19" s="6" t="s">
        <v>9</v>
      </c>
      <c r="D19" s="7">
        <v>1226531.68</v>
      </c>
    </row>
    <row r="20" spans="2:4" x14ac:dyDescent="0.25">
      <c r="B20" s="29" t="s">
        <v>21</v>
      </c>
      <c r="C20" s="30"/>
      <c r="D20" s="7">
        <f>D17+D18+D19</f>
        <v>2815280.8099999996</v>
      </c>
    </row>
    <row r="21" spans="2:4" x14ac:dyDescent="0.25">
      <c r="B21" s="6">
        <v>10</v>
      </c>
      <c r="C21" s="6" t="s">
        <v>10</v>
      </c>
      <c r="D21" s="7">
        <v>1371280.56</v>
      </c>
    </row>
    <row r="22" spans="2:4" x14ac:dyDescent="0.25">
      <c r="B22" s="6">
        <v>11</v>
      </c>
      <c r="C22" s="6" t="s">
        <v>11</v>
      </c>
      <c r="D22" s="3">
        <v>1039073.15</v>
      </c>
    </row>
    <row r="23" spans="2:4" x14ac:dyDescent="0.25">
      <c r="B23" s="6">
        <v>12</v>
      </c>
      <c r="C23" s="6" t="s">
        <v>12</v>
      </c>
      <c r="D23" s="3">
        <v>1567813.32</v>
      </c>
    </row>
    <row r="24" spans="2:4" x14ac:dyDescent="0.25">
      <c r="B24" s="29" t="s">
        <v>22</v>
      </c>
      <c r="C24" s="30"/>
      <c r="D24" s="3">
        <f>D21+D22+D23</f>
        <v>3978167.0300000003</v>
      </c>
    </row>
    <row r="25" spans="2:4" x14ac:dyDescent="0.25">
      <c r="B25" s="26" t="s">
        <v>54</v>
      </c>
      <c r="C25" s="27"/>
      <c r="D25" s="8">
        <f>D9+D10+D11+D13+D14+D15+D17+D18+D19+D21+D22+D23</f>
        <v>14646525.100000001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F20" sqref="F20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  <c r="K1" s="33" t="s">
        <v>30</v>
      </c>
      <c r="L1" s="33"/>
      <c r="M1" s="33"/>
      <c r="N1" s="33"/>
      <c r="O1" s="33"/>
      <c r="P1" s="33"/>
      <c r="Q1" s="33"/>
      <c r="R1" s="33"/>
    </row>
    <row r="2" spans="2:18" ht="15" customHeight="1" x14ac:dyDescent="0.25">
      <c r="B2" t="s">
        <v>18</v>
      </c>
      <c r="C2" s="11"/>
      <c r="D2" s="11"/>
    </row>
    <row r="3" spans="2:18" ht="18.75" x14ac:dyDescent="0.3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5.75" x14ac:dyDescent="0.25">
      <c r="B4" s="12" t="s">
        <v>24</v>
      </c>
      <c r="C4" s="12" t="s">
        <v>25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31</v>
      </c>
      <c r="Q4" s="12" t="s">
        <v>32</v>
      </c>
      <c r="R4" s="13" t="s">
        <v>26</v>
      </c>
    </row>
    <row r="5" spans="2:18" ht="15.75" x14ac:dyDescent="0.25">
      <c r="B5" s="14" t="s">
        <v>27</v>
      </c>
      <c r="C5" s="14" t="s">
        <v>28</v>
      </c>
      <c r="D5" s="15">
        <v>0.60040000000000004</v>
      </c>
      <c r="E5" s="15">
        <v>0.60040000000000004</v>
      </c>
      <c r="F5" s="15">
        <v>0.60040000000000004</v>
      </c>
      <c r="G5" s="15">
        <v>0.60040000000000004</v>
      </c>
      <c r="H5" s="15">
        <v>0.60040000000000004</v>
      </c>
      <c r="I5" s="15">
        <v>0.60040000000000004</v>
      </c>
      <c r="J5" s="15">
        <v>0.60660000000000003</v>
      </c>
      <c r="K5" s="15">
        <v>0.60660000000000003</v>
      </c>
      <c r="L5" s="15">
        <v>0.60660000000000003</v>
      </c>
      <c r="M5" s="15">
        <v>0.60660000000000003</v>
      </c>
      <c r="N5" s="15">
        <v>0.60660000000000003</v>
      </c>
      <c r="O5" s="15">
        <v>0.60660000000000003</v>
      </c>
      <c r="P5" s="15">
        <v>3.6</v>
      </c>
      <c r="Q5" s="15">
        <v>3.64</v>
      </c>
      <c r="R5" s="16">
        <v>7.242</v>
      </c>
    </row>
    <row r="6" spans="2:18" ht="15.75" x14ac:dyDescent="0.25">
      <c r="B6" s="14" t="s">
        <v>27</v>
      </c>
      <c r="C6" s="14" t="s">
        <v>29</v>
      </c>
      <c r="D6" s="16">
        <v>1.093</v>
      </c>
      <c r="E6" s="16">
        <v>1.093</v>
      </c>
      <c r="F6" s="16">
        <v>1.093</v>
      </c>
      <c r="G6" s="16">
        <v>1.093</v>
      </c>
      <c r="H6" s="16">
        <v>1.093</v>
      </c>
      <c r="I6" s="16">
        <v>1.093</v>
      </c>
      <c r="J6" s="15">
        <v>1.1043000000000001</v>
      </c>
      <c r="K6" s="15">
        <v>1.1043000000000001</v>
      </c>
      <c r="L6" s="15">
        <v>1.1043000000000001</v>
      </c>
      <c r="M6" s="15">
        <v>1.1043000000000001</v>
      </c>
      <c r="N6" s="15">
        <v>1.1043000000000001</v>
      </c>
      <c r="O6" s="15">
        <v>1.1043000000000001</v>
      </c>
      <c r="P6" s="15">
        <v>1.093</v>
      </c>
      <c r="Q6" s="15">
        <v>1.1043000000000001</v>
      </c>
      <c r="R6" s="17">
        <v>0.42130000000000001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D23" sqref="D23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</row>
    <row r="2" spans="2:9" x14ac:dyDescent="0.25">
      <c r="B2" t="s">
        <v>18</v>
      </c>
    </row>
    <row r="3" spans="2:9" ht="36.75" customHeight="1" x14ac:dyDescent="0.25">
      <c r="B3" s="36" t="s">
        <v>45</v>
      </c>
      <c r="C3" s="36"/>
      <c r="D3" s="36"/>
      <c r="E3" s="36"/>
      <c r="F3" s="36"/>
      <c r="G3" s="36"/>
      <c r="H3" s="36"/>
      <c r="I3" s="36"/>
    </row>
    <row r="4" spans="2:9" x14ac:dyDescent="0.25">
      <c r="B4" s="18" t="s">
        <v>14</v>
      </c>
      <c r="C4" s="18" t="s">
        <v>33</v>
      </c>
      <c r="D4" s="34" t="s">
        <v>34</v>
      </c>
      <c r="E4" s="34"/>
      <c r="F4" s="34" t="s">
        <v>43</v>
      </c>
      <c r="G4" s="34"/>
      <c r="H4" s="34"/>
      <c r="I4" s="34"/>
    </row>
    <row r="5" spans="2:9" ht="31.5" x14ac:dyDescent="0.25">
      <c r="B5" s="4">
        <v>1</v>
      </c>
      <c r="C5" s="19" t="s">
        <v>35</v>
      </c>
      <c r="D5" s="35" t="s">
        <v>37</v>
      </c>
      <c r="E5" s="35"/>
      <c r="F5" s="35" t="s">
        <v>44</v>
      </c>
      <c r="G5" s="35"/>
      <c r="H5" s="35"/>
      <c r="I5" s="35"/>
    </row>
    <row r="6" spans="2:9" ht="31.5" x14ac:dyDescent="0.25">
      <c r="B6" s="4">
        <v>2</v>
      </c>
      <c r="C6" s="19" t="s">
        <v>36</v>
      </c>
      <c r="D6" s="35" t="s">
        <v>37</v>
      </c>
      <c r="E6" s="35"/>
      <c r="F6" s="35" t="s">
        <v>44</v>
      </c>
      <c r="G6" s="35"/>
      <c r="H6" s="35"/>
      <c r="I6" s="35"/>
    </row>
    <row r="7" spans="2:9" ht="31.5" x14ac:dyDescent="0.25">
      <c r="B7" s="4">
        <v>3</v>
      </c>
      <c r="C7" s="19" t="s">
        <v>38</v>
      </c>
      <c r="D7" s="35" t="s">
        <v>37</v>
      </c>
      <c r="E7" s="35"/>
      <c r="F7" s="35" t="s">
        <v>44</v>
      </c>
      <c r="G7" s="35"/>
      <c r="H7" s="35"/>
      <c r="I7" s="35"/>
    </row>
    <row r="8" spans="2:9" ht="38.25" customHeight="1" x14ac:dyDescent="0.25">
      <c r="B8" s="4">
        <v>4</v>
      </c>
      <c r="C8" s="19" t="s">
        <v>39</v>
      </c>
      <c r="D8" s="35" t="s">
        <v>37</v>
      </c>
      <c r="E8" s="35"/>
      <c r="F8" s="35" t="s">
        <v>44</v>
      </c>
      <c r="G8" s="35"/>
      <c r="H8" s="35"/>
      <c r="I8" s="35"/>
    </row>
    <row r="9" spans="2:9" ht="31.5" x14ac:dyDescent="0.25">
      <c r="B9" s="4">
        <v>5</v>
      </c>
      <c r="C9" s="19" t="s">
        <v>40</v>
      </c>
      <c r="D9" s="35" t="s">
        <v>37</v>
      </c>
      <c r="E9" s="35"/>
      <c r="F9" s="35" t="s">
        <v>44</v>
      </c>
      <c r="G9" s="35"/>
      <c r="H9" s="35"/>
      <c r="I9" s="35"/>
    </row>
    <row r="10" spans="2:9" ht="31.5" x14ac:dyDescent="0.25">
      <c r="B10" s="4">
        <v>6</v>
      </c>
      <c r="C10" s="19" t="s">
        <v>41</v>
      </c>
      <c r="D10" s="35" t="s">
        <v>37</v>
      </c>
      <c r="E10" s="35"/>
      <c r="F10" s="35" t="s">
        <v>44</v>
      </c>
      <c r="G10" s="35"/>
      <c r="H10" s="35"/>
      <c r="I10" s="35"/>
    </row>
    <row r="11" spans="2:9" ht="31.5" x14ac:dyDescent="0.25">
      <c r="B11" s="4">
        <v>7</v>
      </c>
      <c r="C11" s="19" t="s">
        <v>42</v>
      </c>
      <c r="D11" s="35" t="s">
        <v>37</v>
      </c>
      <c r="E11" s="35"/>
      <c r="F11" s="35" t="s">
        <v>44</v>
      </c>
      <c r="G11" s="35"/>
      <c r="H11" s="35"/>
      <c r="I11" s="35"/>
    </row>
  </sheetData>
  <mergeCells count="18">
    <mergeCell ref="F11:I11"/>
    <mergeCell ref="B3:I3"/>
    <mergeCell ref="D9:E9"/>
    <mergeCell ref="D10:E10"/>
    <mergeCell ref="D11:E11"/>
    <mergeCell ref="F4:I4"/>
    <mergeCell ref="F5:I5"/>
    <mergeCell ref="F6:I6"/>
    <mergeCell ref="F7:I7"/>
    <mergeCell ref="F8:I8"/>
    <mergeCell ref="F9:I9"/>
    <mergeCell ref="F10:I10"/>
    <mergeCell ref="D8:E8"/>
    <mergeCell ref="B1:I1"/>
    <mergeCell ref="D4:E4"/>
    <mergeCell ref="D5:E5"/>
    <mergeCell ref="D6:E6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8" workbookViewId="0">
      <selection activeCell="E44" sqref="E44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3.28515625" customWidth="1"/>
    <col min="5" max="5" width="12.28515625" customWidth="1"/>
    <col min="6" max="6" width="12.5703125" customWidth="1"/>
  </cols>
  <sheetData>
    <row r="1" spans="1:6" x14ac:dyDescent="0.25">
      <c r="A1" s="20" t="s">
        <v>46</v>
      </c>
      <c r="C1" s="21"/>
      <c r="D1" s="21"/>
      <c r="E1" s="21"/>
      <c r="F1" s="21"/>
    </row>
    <row r="2" spans="1:6" x14ac:dyDescent="0.25">
      <c r="A2" s="20" t="s">
        <v>53</v>
      </c>
      <c r="C2" s="21"/>
      <c r="D2" s="21"/>
      <c r="E2" s="21"/>
      <c r="F2" s="21"/>
    </row>
    <row r="4" spans="1:6" x14ac:dyDescent="0.25">
      <c r="B4" t="s">
        <v>18</v>
      </c>
    </row>
    <row r="6" spans="1:6" x14ac:dyDescent="0.25"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</row>
    <row r="7" spans="1:6" x14ac:dyDescent="0.25">
      <c r="B7" s="39" t="s">
        <v>1</v>
      </c>
      <c r="C7" s="40"/>
      <c r="D7" s="40"/>
      <c r="E7" s="40"/>
      <c r="F7" s="41"/>
    </row>
    <row r="8" spans="1:6" ht="32.25" customHeight="1" x14ac:dyDescent="0.25">
      <c r="B8" s="37" t="s">
        <v>52</v>
      </c>
      <c r="C8" s="23">
        <f>'[1]Отпуск ЭЭ сет организациями'!$K$56</f>
        <v>3.1389999999999998</v>
      </c>
      <c r="D8" s="24">
        <f>'[1]Отпуск ЭЭ сет организациями'!$J$56</f>
        <v>535.84699999999998</v>
      </c>
      <c r="E8" s="24">
        <f>'[1]Отпуск ЭЭ сет организациями'!$I$56</f>
        <v>66.346999999999994</v>
      </c>
      <c r="F8" s="23">
        <v>0</v>
      </c>
    </row>
    <row r="9" spans="1:6" ht="32.25" customHeight="1" x14ac:dyDescent="0.25">
      <c r="B9" s="38"/>
      <c r="C9" s="25">
        <f>'[1]Отпуск ЭЭ сет организациями'!$K$56/'[1]Отпуск ЭЭ сет организациями'!$K$37</f>
        <v>5.3123794179568236E-3</v>
      </c>
      <c r="D9" s="25">
        <f>'[1]Отпуск ЭЭ сет организациями'!$J$56/'[1]Отпуск ЭЭ сет организациями'!$J$15</f>
        <v>7.9910453034918241E-2</v>
      </c>
      <c r="E9" s="25">
        <f>'[1]Отпуск ЭЭ сет организациями'!$I$56/'[1]Отпуск ЭЭ сет организациями'!$I$15</f>
        <v>1.3293280048278726E-2</v>
      </c>
      <c r="F9" s="25">
        <v>0</v>
      </c>
    </row>
    <row r="10" spans="1:6" x14ac:dyDescent="0.25">
      <c r="B10" s="39" t="s">
        <v>2</v>
      </c>
      <c r="C10" s="40"/>
      <c r="D10" s="40"/>
      <c r="E10" s="40"/>
      <c r="F10" s="41"/>
    </row>
    <row r="11" spans="1:6" ht="31.5" customHeight="1" x14ac:dyDescent="0.25">
      <c r="B11" s="37" t="s">
        <v>52</v>
      </c>
      <c r="C11" s="23">
        <v>3.1560000000000001</v>
      </c>
      <c r="D11" s="24">
        <v>359.26900000000001</v>
      </c>
      <c r="E11" s="24">
        <v>64.304000000000002</v>
      </c>
      <c r="F11" s="23">
        <v>0</v>
      </c>
    </row>
    <row r="12" spans="1:6" ht="29.25" customHeight="1" x14ac:dyDescent="0.25">
      <c r="B12" s="38"/>
      <c r="C12" s="25">
        <f>'[2]Отпуск ЭЭ сет организациями'!$K$57/'[2]Отпуск ЭЭ сет организациями'!$K$37</f>
        <v>5.3969660021923041E-3</v>
      </c>
      <c r="D12" s="25">
        <f>'[2]Отпуск ЭЭ сет организациями'!$J$57/'[2]Отпуск ЭЭ сет организациями'!$J$15</f>
        <v>6.0710135733230058E-2</v>
      </c>
      <c r="E12" s="25">
        <f>'[2]Отпуск ЭЭ сет организациями'!$I$57/'[2]Отпуск ЭЭ сет организациями'!$I$15</f>
        <v>1.4380441669020395E-2</v>
      </c>
      <c r="F12" s="25">
        <v>0</v>
      </c>
    </row>
    <row r="13" spans="1:6" x14ac:dyDescent="0.25">
      <c r="B13" s="39" t="s">
        <v>3</v>
      </c>
      <c r="C13" s="40"/>
      <c r="D13" s="40"/>
      <c r="E13" s="40"/>
      <c r="F13" s="41"/>
    </row>
    <row r="14" spans="1:6" ht="30.75" customHeight="1" x14ac:dyDescent="0.25">
      <c r="B14" s="37" t="s">
        <v>52</v>
      </c>
      <c r="C14" s="23">
        <f>'[3]Отпуск ЭЭ сет организациями'!$K$57</f>
        <v>2.2040000000000002</v>
      </c>
      <c r="D14" s="24">
        <f>'[3]Отпуск ЭЭ сет организациями'!$J$57</f>
        <v>447.65407199998958</v>
      </c>
      <c r="E14" s="24">
        <f>'[3]Отпуск ЭЭ сет организациями'!$I$57</f>
        <v>64.11</v>
      </c>
      <c r="F14" s="23">
        <v>0</v>
      </c>
    </row>
    <row r="15" spans="1:6" ht="29.25" customHeight="1" x14ac:dyDescent="0.25">
      <c r="B15" s="38"/>
      <c r="C15" s="25">
        <f>'[3]Отпуск ЭЭ сет организациями'!$K$57/'[3]Отпуск ЭЭ сет организациями'!$K$40</f>
        <v>4.8340815028554045E-3</v>
      </c>
      <c r="D15" s="25">
        <f>'[3]Отпуск ЭЭ сет организациями'!$J$57/'[3]Отпуск ЭЭ сет организациями'!$J$15</f>
        <v>7.7651427241534288E-2</v>
      </c>
      <c r="E15" s="25">
        <f>'[3]Отпуск ЭЭ сет организациями'!$I$57/'[3]Отпуск ЭЭ сет организациями'!$I$15</f>
        <v>1.4094307205772268E-2</v>
      </c>
      <c r="F15" s="25">
        <v>0</v>
      </c>
    </row>
    <row r="16" spans="1:6" x14ac:dyDescent="0.25">
      <c r="B16" s="39" t="s">
        <v>4</v>
      </c>
      <c r="C16" s="40"/>
      <c r="D16" s="40"/>
      <c r="E16" s="40"/>
      <c r="F16" s="41"/>
    </row>
    <row r="17" spans="2:6" ht="30.75" customHeight="1" x14ac:dyDescent="0.25">
      <c r="B17" s="37" t="s">
        <v>52</v>
      </c>
      <c r="C17" s="23">
        <f>'[4]Отпуск ЭЭ сет организациями'!$K$57</f>
        <v>1.64</v>
      </c>
      <c r="D17" s="24">
        <f>'[4]Отпуск ЭЭ сет организациями'!$J$57</f>
        <v>470.97199999999998</v>
      </c>
      <c r="E17" s="24">
        <f>'[4]Отпуск ЭЭ сет организациями'!$I$57</f>
        <v>57.499000000000002</v>
      </c>
      <c r="F17" s="23">
        <v>0</v>
      </c>
    </row>
    <row r="18" spans="2:6" ht="30" customHeight="1" x14ac:dyDescent="0.25">
      <c r="B18" s="38"/>
      <c r="C18" s="25">
        <f>'[4]Отпуск ЭЭ сет организациями'!$K$57/'[4]Отпуск ЭЭ сет организациями'!$K$40</f>
        <v>5.0120334644917289E-3</v>
      </c>
      <c r="D18" s="25">
        <f>'[4]Отпуск ЭЭ сет организациями'!$J$57/'[4]Отпуск ЭЭ сет организациями'!$J$15</f>
        <v>8.8744816169215174E-2</v>
      </c>
      <c r="E18" s="25">
        <f>'[4]Отпуск ЭЭ сет организациями'!$I$57/'[4]Отпуск ЭЭ сет организациями'!$I$15</f>
        <v>1.4020514686195917E-2</v>
      </c>
      <c r="F18" s="25">
        <v>0</v>
      </c>
    </row>
    <row r="19" spans="2:6" x14ac:dyDescent="0.25">
      <c r="B19" s="39" t="s">
        <v>5</v>
      </c>
      <c r="C19" s="40"/>
      <c r="D19" s="40"/>
      <c r="E19" s="40"/>
      <c r="F19" s="41"/>
    </row>
    <row r="20" spans="2:6" ht="30.75" customHeight="1" x14ac:dyDescent="0.25">
      <c r="B20" s="37" t="s">
        <v>52</v>
      </c>
      <c r="C20" s="23">
        <f>'[5]Отпуск ЭЭ сет организациями'!$K$57</f>
        <v>1.4419999999999999</v>
      </c>
      <c r="D20" s="24">
        <f>'[5]Отпуск ЭЭ сет организациями'!$J$57</f>
        <v>153.29599999999999</v>
      </c>
      <c r="E20" s="24">
        <f>'[5]Отпуск ЭЭ сет организациями'!$I$57</f>
        <v>44.423000000000002</v>
      </c>
      <c r="F20" s="23">
        <v>0</v>
      </c>
    </row>
    <row r="21" spans="2:6" ht="30" customHeight="1" x14ac:dyDescent="0.25">
      <c r="B21" s="38"/>
      <c r="C21" s="25">
        <f>'[5]Отпуск ЭЭ сет организациями'!$K$57/'[5]Отпуск ЭЭ сет организациями'!$K$40</f>
        <v>3.7987655329204395E-3</v>
      </c>
      <c r="D21" s="25">
        <f>'[5]Отпуск ЭЭ сет организациями'!$J$57/'[5]Отпуск ЭЭ сет организациями'!$J$15</f>
        <v>2.7855131758167624E-2</v>
      </c>
      <c r="E21" s="25">
        <f>'[5]Отпуск ЭЭ сет организациями'!$I$57/'[5]Отпуск ЭЭ сет организациями'!$I$15</f>
        <v>1.3134233922589535E-2</v>
      </c>
      <c r="F21" s="25">
        <v>0</v>
      </c>
    </row>
    <row r="22" spans="2:6" x14ac:dyDescent="0.25">
      <c r="B22" s="39" t="s">
        <v>6</v>
      </c>
      <c r="C22" s="40"/>
      <c r="D22" s="40"/>
      <c r="E22" s="40"/>
      <c r="F22" s="41"/>
    </row>
    <row r="23" spans="2:6" ht="30.75" customHeight="1" x14ac:dyDescent="0.25">
      <c r="B23" s="37" t="s">
        <v>52</v>
      </c>
      <c r="C23" s="23">
        <f>'[6]Отпуск ЭЭ сет организациями'!$K$58</f>
        <v>1.2490000000000001</v>
      </c>
      <c r="D23" s="24">
        <f>'[6]Отпуск ЭЭ сет организациями'!$J$58</f>
        <v>274.62400000000002</v>
      </c>
      <c r="E23" s="24">
        <f>'[6]Отпуск ЭЭ сет организациями'!$I$58</f>
        <v>33.832999999999998</v>
      </c>
      <c r="F23" s="23">
        <v>0</v>
      </c>
    </row>
    <row r="24" spans="2:6" ht="30" customHeight="1" x14ac:dyDescent="0.25">
      <c r="B24" s="38"/>
      <c r="C24" s="25">
        <f>'[6]Отпуск ЭЭ сет организациями'!$K$58/'[6]Отпуск ЭЭ сет организациями'!$K$40</f>
        <v>4.5904603691479902E-3</v>
      </c>
      <c r="D24" s="25">
        <f>'[6]Отпуск ЭЭ сет организациями'!$J$58/'[6]Отпуск ЭЭ сет организациями'!$J$15</f>
        <v>9.8298855380157119E-2</v>
      </c>
      <c r="E24" s="25">
        <f>'[6]Отпуск ЭЭ сет организациями'!$I$58/'[6]Отпуск ЭЭ сет организациями'!$I$15</f>
        <v>1.2136637161792533E-2</v>
      </c>
      <c r="F24" s="25">
        <v>0</v>
      </c>
    </row>
    <row r="25" spans="2:6" x14ac:dyDescent="0.25">
      <c r="B25" s="39" t="s">
        <v>7</v>
      </c>
      <c r="C25" s="40"/>
      <c r="D25" s="40"/>
      <c r="E25" s="40"/>
      <c r="F25" s="41"/>
    </row>
    <row r="26" spans="2:6" ht="29.25" customHeight="1" x14ac:dyDescent="0.25">
      <c r="B26" s="37" t="s">
        <v>52</v>
      </c>
      <c r="C26" s="23">
        <f>'[7]Отпуск ЭЭ сет организациями'!$K$57</f>
        <v>1.2170000000000001</v>
      </c>
      <c r="D26" s="24">
        <f>'[7]Отпуск ЭЭ сет организациями'!$J$57</f>
        <v>234.23599999999999</v>
      </c>
      <c r="E26" s="24">
        <f>'[7]Отпуск ЭЭ сет организациями'!$I$57</f>
        <v>33.167999999999999</v>
      </c>
      <c r="F26" s="23">
        <v>0</v>
      </c>
    </row>
    <row r="27" spans="2:6" ht="31.5" customHeight="1" x14ac:dyDescent="0.25">
      <c r="B27" s="38"/>
      <c r="C27" s="25">
        <f>'[7]Отпуск ЭЭ сет организациями'!$K$57/'[7]Отпуск ЭЭ сет организациями'!$K$39</f>
        <v>3.7520733519549633E-3</v>
      </c>
      <c r="D27" s="25">
        <f>'[7]Отпуск ЭЭ сет организациями'!$J$57/'[7]Отпуск ЭЭ сет организациями'!$J$15</f>
        <v>7.8710343409307479E-2</v>
      </c>
      <c r="E27" s="25">
        <f>'[7]Отпуск ЭЭ сет организациями'!$I$57/'[7]Отпуск ЭЭ сет организациями'!$I$15</f>
        <v>1.2242276602812536E-2</v>
      </c>
      <c r="F27" s="25">
        <v>0</v>
      </c>
    </row>
    <row r="28" spans="2:6" x14ac:dyDescent="0.25">
      <c r="B28" s="39" t="s">
        <v>8</v>
      </c>
      <c r="C28" s="40"/>
      <c r="D28" s="40"/>
      <c r="E28" s="40"/>
      <c r="F28" s="41"/>
    </row>
    <row r="29" spans="2:6" ht="30" customHeight="1" x14ac:dyDescent="0.25">
      <c r="B29" s="37" t="s">
        <v>52</v>
      </c>
      <c r="C29" s="23">
        <f>'[8]Отпуск ЭЭ сет организациями'!$K$57</f>
        <v>1.2709999999999999</v>
      </c>
      <c r="D29" s="24">
        <f>'[8]Отпуск ЭЭ сет организациями'!$J$57</f>
        <v>240.65124999999989</v>
      </c>
      <c r="E29" s="24">
        <f>'[8]Отпуск ЭЭ сет организациями'!$I$57</f>
        <v>36.548999999999999</v>
      </c>
      <c r="F29" s="23">
        <v>0</v>
      </c>
    </row>
    <row r="30" spans="2:6" ht="29.25" customHeight="1" x14ac:dyDescent="0.25">
      <c r="B30" s="38"/>
      <c r="C30" s="25">
        <f>'[8]Отпуск ЭЭ сет организациями'!$K$57/'[8]Отпуск ЭЭ сет организациями'!$K$39</f>
        <v>4.2550342310975712E-3</v>
      </c>
      <c r="D30" s="25">
        <f>'[8]Отпуск ЭЭ сет организациями'!$J$57/'[8]Отпуск ЭЭ сет организациями'!$J$15</f>
        <v>8.3556940553267012E-2</v>
      </c>
      <c r="E30" s="25">
        <f>'[8]Отпуск ЭЭ сет организациями'!$I$57/'[8]Отпуск ЭЭ сет организациями'!$I$15</f>
        <v>1.1873470497598113E-2</v>
      </c>
      <c r="F30" s="25">
        <v>0</v>
      </c>
    </row>
    <row r="31" spans="2:6" x14ac:dyDescent="0.25">
      <c r="B31" s="39" t="s">
        <v>9</v>
      </c>
      <c r="C31" s="40"/>
      <c r="D31" s="40"/>
      <c r="E31" s="40"/>
      <c r="F31" s="41"/>
    </row>
    <row r="32" spans="2:6" ht="31.5" customHeight="1" x14ac:dyDescent="0.25">
      <c r="B32" s="37" t="s">
        <v>52</v>
      </c>
      <c r="C32" s="23">
        <f>'[9]Отпуск ЭЭ сет организациями'!$K$58</f>
        <v>0.78600000000000003</v>
      </c>
      <c r="D32" s="24">
        <f>'[9]Отпуск ЭЭ сет организациями'!$J$58</f>
        <v>321.27482499999996</v>
      </c>
      <c r="E32" s="24">
        <f>'[9]Отпуск ЭЭ сет организациями'!$I$58</f>
        <v>54.750999999999998</v>
      </c>
      <c r="F32" s="23">
        <f>'[9]Отпуск ЭЭ сет организациями'!$H$58</f>
        <v>3.9E-2</v>
      </c>
    </row>
    <row r="33" spans="2:6" ht="29.25" customHeight="1" x14ac:dyDescent="0.25">
      <c r="B33" s="38"/>
      <c r="C33" s="25">
        <f>'[9]Отпуск ЭЭ сет организациями'!$K$58/'[9]Отпуск ЭЭ сет организациями'!$K$40</f>
        <v>2.1560887562440166E-3</v>
      </c>
      <c r="D33" s="25">
        <f>'[9]Отпуск ЭЭ сет организациями'!$J$58/'[9]Отпуск ЭЭ сет организациями'!$J$15</f>
        <v>0.11264377185040363</v>
      </c>
      <c r="E33" s="25">
        <f>'[9]Отпуск ЭЭ сет организациями'!$I$58/'[9]Отпуск ЭЭ сет организациями'!$I$15</f>
        <v>1.5412922239497516E-2</v>
      </c>
      <c r="F33" s="25">
        <f>'[9]Отпуск ЭЭ сет организациями'!$H$58/'[9]Отпуск ЭЭ сет организациями'!$H$40</f>
        <v>3.9836567926455568E-2</v>
      </c>
    </row>
    <row r="34" spans="2:6" x14ac:dyDescent="0.25">
      <c r="B34" s="39" t="s">
        <v>10</v>
      </c>
      <c r="C34" s="40"/>
      <c r="D34" s="40"/>
      <c r="E34" s="40"/>
      <c r="F34" s="41"/>
    </row>
    <row r="35" spans="2:6" ht="30.75" customHeight="1" x14ac:dyDescent="0.25">
      <c r="B35" s="37" t="s">
        <v>52</v>
      </c>
      <c r="C35" s="23">
        <f>'[10]Отпуск ЭЭ сет организациями'!$K$57</f>
        <v>1.704</v>
      </c>
      <c r="D35" s="24">
        <f>'[10]Отпуск ЭЭ сет организациями'!$J$57</f>
        <v>367.20762024999527</v>
      </c>
      <c r="E35" s="24">
        <f>'[10]Отпуск ЭЭ сет организациями'!$I$57</f>
        <v>59.828000000000003</v>
      </c>
      <c r="F35" s="23">
        <f>'[10]Отпуск ЭЭ сет организациями'!$H$57</f>
        <v>1.4E-2</v>
      </c>
    </row>
    <row r="36" spans="2:6" ht="30" customHeight="1" x14ac:dyDescent="0.25">
      <c r="B36" s="38"/>
      <c r="C36" s="25">
        <f>'[10]Отпуск ЭЭ сет организациями'!$K$57/'[10]Отпуск ЭЭ сет организациями'!$K$40</f>
        <v>4.4249970785670695E-3</v>
      </c>
      <c r="D36" s="25">
        <f>'[10]Отпуск ЭЭ сет организациями'!$J$57/'[10]Отпуск ЭЭ сет организациями'!$J$15</f>
        <v>0.12125174757919301</v>
      </c>
      <c r="E36" s="25">
        <f>'[10]Отпуск ЭЭ сет организациями'!$I$57/'[10]Отпуск ЭЭ сет организациями'!$I$15</f>
        <v>1.5347891614558283E-2</v>
      </c>
      <c r="F36" s="25">
        <f>'[10]Отпуск ЭЭ сет организациями'!$H$57/'[10]Отпуск ЭЭ сет организациями'!$H$40</f>
        <v>3.9436619718309862E-2</v>
      </c>
    </row>
    <row r="37" spans="2:6" x14ac:dyDescent="0.25">
      <c r="B37" s="39" t="s">
        <v>11</v>
      </c>
      <c r="C37" s="40"/>
      <c r="D37" s="40"/>
      <c r="E37" s="40"/>
      <c r="F37" s="41"/>
    </row>
    <row r="38" spans="2:6" ht="30" customHeight="1" x14ac:dyDescent="0.25">
      <c r="B38" s="37" t="s">
        <v>52</v>
      </c>
      <c r="C38" s="23">
        <f>'[11]Отпуск ЭЭ сет организациями'!$K$57</f>
        <v>2.2850000000000001</v>
      </c>
      <c r="D38" s="24">
        <f>'[11]Отпуск ЭЭ сет организациями'!$J$57</f>
        <v>268.91437500000092</v>
      </c>
      <c r="E38" s="24">
        <f>'[11]Отпуск ЭЭ сет организациями'!$I$57</f>
        <v>65.298000000000002</v>
      </c>
      <c r="F38" s="23">
        <f>'[11]Отпуск ЭЭ сет организациями'!$H$57</f>
        <v>1.7999999999999999E-2</v>
      </c>
    </row>
    <row r="39" spans="2:6" ht="29.25" customHeight="1" x14ac:dyDescent="0.25">
      <c r="B39" s="38"/>
      <c r="C39" s="25">
        <f>'[11]Отпуск ЭЭ сет организациями'!$K$57/'[10]Отпуск ЭЭ сет организациями'!$K$40</f>
        <v>5.9337548852850678E-3</v>
      </c>
      <c r="D39" s="25">
        <f>'[11]Отпуск ЭЭ сет организациями'!$J$57/'[11]Отпуск ЭЭ сет организациями'!$J$15</f>
        <v>7.8318766287121505E-2</v>
      </c>
      <c r="E39" s="25">
        <f>'[11]Отпуск ЭЭ сет организациями'!$I$57/'[11]Отпуск ЭЭ сет организациями'!$I$15</f>
        <v>1.5359363665359787E-2</v>
      </c>
      <c r="F39" s="25">
        <f>'[11]Отпуск ЭЭ сет организациями'!$H$57/'[11]Отпуск ЭЭ сет организациями'!$H$40</f>
        <v>3.9215686274509796E-2</v>
      </c>
    </row>
    <row r="40" spans="2:6" x14ac:dyDescent="0.25">
      <c r="B40" s="39" t="s">
        <v>12</v>
      </c>
      <c r="C40" s="40"/>
      <c r="D40" s="40"/>
      <c r="E40" s="40"/>
      <c r="F40" s="41"/>
    </row>
    <row r="41" spans="2:6" ht="30.75" customHeight="1" x14ac:dyDescent="0.25">
      <c r="B41" s="37" t="s">
        <v>52</v>
      </c>
      <c r="C41" s="23">
        <f>'[12]Отпуск ЭЭ сет организациями'!$K$57</f>
        <v>2.5299999999999998</v>
      </c>
      <c r="D41" s="24">
        <f>'[12]Отпуск ЭЭ сет организациями'!$J$57</f>
        <v>439.20066999999887</v>
      </c>
      <c r="E41" s="24">
        <f>'[12]Отпуск ЭЭ сет организациями'!$I$57</f>
        <v>72.338999999999999</v>
      </c>
      <c r="F41" s="23">
        <f>'[12]Отпуск ЭЭ сет организациями'!$H$57</f>
        <v>0.02</v>
      </c>
    </row>
    <row r="42" spans="2:6" ht="32.25" customHeight="1" x14ac:dyDescent="0.25">
      <c r="B42" s="38"/>
      <c r="C42" s="25">
        <f>'[12]Отпуск ЭЭ сет организациями'!$K$57/'[12]Отпуск ЭЭ сет организациями'!$K$40</f>
        <v>5.2338691325844551E-3</v>
      </c>
      <c r="D42" s="25">
        <f>'[12]Отпуск ЭЭ сет организациями'!$J$57/'[12]Отпуск ЭЭ сет организациями'!$J$15</f>
        <v>0.11510365973588414</v>
      </c>
      <c r="E42" s="25">
        <f>'[12]Отпуск ЭЭ сет организациями'!$I$57/'[12]Отпуск ЭЭ сет организациями'!$I$15</f>
        <v>1.5674290925708163E-2</v>
      </c>
      <c r="F42" s="25">
        <f>'[12]Отпуск ЭЭ сет организациями'!$H$57/'[12]Отпуск ЭЭ сет организациями'!$H$40</f>
        <v>3.9603960396039604E-2</v>
      </c>
    </row>
  </sheetData>
  <mergeCells count="24"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2020-01-20T09:07:33Z</dcterms:modified>
</cp:coreProperties>
</file>