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90" yWindow="75" windowWidth="22545" windowHeight="5190"/>
  </bookViews>
  <sheets>
    <sheet name="2019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45621"/>
</workbook>
</file>

<file path=xl/calcChain.xml><?xml version="1.0" encoding="utf-8"?>
<calcChain xmlns="http://schemas.openxmlformats.org/spreadsheetml/2006/main">
  <c r="N44" i="3" l="1"/>
  <c r="M44" i="3"/>
  <c r="L44" i="3"/>
  <c r="K44" i="3"/>
  <c r="N42" i="3"/>
  <c r="M42" i="3"/>
  <c r="L42" i="3"/>
  <c r="K42" i="3"/>
  <c r="N45" i="3"/>
  <c r="M45" i="3"/>
  <c r="L45" i="3"/>
  <c r="K45" i="3"/>
  <c r="N43" i="3"/>
  <c r="M43" i="3"/>
  <c r="L43" i="3"/>
  <c r="K43" i="3"/>
  <c r="J45" i="3" l="1"/>
  <c r="I45" i="3"/>
  <c r="H45" i="3"/>
  <c r="G45" i="3"/>
  <c r="J44" i="3"/>
  <c r="I44" i="3"/>
  <c r="H44" i="3"/>
  <c r="G44" i="3"/>
  <c r="J43" i="3"/>
  <c r="I43" i="3"/>
  <c r="H43" i="3"/>
  <c r="G43" i="3"/>
  <c r="J42" i="3"/>
  <c r="I42" i="3"/>
  <c r="H42" i="3"/>
  <c r="G42" i="3"/>
  <c r="F44" i="3" l="1"/>
  <c r="E44" i="3"/>
  <c r="D44" i="3"/>
  <c r="C44" i="3"/>
  <c r="F42" i="3"/>
  <c r="E42" i="3"/>
  <c r="D42" i="3"/>
  <c r="C42" i="3"/>
  <c r="F45" i="3" l="1"/>
  <c r="E45" i="3"/>
  <c r="D45" i="3"/>
  <c r="C45" i="3"/>
  <c r="F43" i="3"/>
  <c r="E43" i="3"/>
  <c r="D43" i="3"/>
  <c r="C43" i="3"/>
  <c r="K34" i="3" l="1"/>
  <c r="N33" i="3"/>
  <c r="M33" i="3"/>
  <c r="L33" i="3"/>
  <c r="K33" i="3" l="1"/>
  <c r="N31" i="3"/>
  <c r="M31" i="3"/>
  <c r="L31" i="3"/>
  <c r="K31" i="3"/>
  <c r="K32" i="3" l="1"/>
  <c r="N34" i="3"/>
  <c r="L34" i="3"/>
  <c r="N32" i="3"/>
  <c r="M34" i="3"/>
  <c r="L32" i="3"/>
  <c r="M32" i="3" l="1"/>
  <c r="J33" i="3"/>
  <c r="I33" i="3"/>
  <c r="H33" i="3"/>
  <c r="J31" i="3"/>
  <c r="I31" i="3"/>
  <c r="H31" i="3"/>
  <c r="G31" i="3"/>
  <c r="J34" i="3" l="1"/>
  <c r="I34" i="3"/>
  <c r="H34" i="3"/>
  <c r="J32" i="3"/>
  <c r="I32" i="3"/>
  <c r="H32" i="3"/>
  <c r="G32" i="3"/>
  <c r="F33" i="3" l="1"/>
  <c r="E33" i="3"/>
  <c r="D33" i="3"/>
  <c r="F31" i="3"/>
  <c r="E31" i="3"/>
  <c r="C31" i="3"/>
  <c r="D31" i="3"/>
  <c r="D32" i="3" s="1"/>
  <c r="C32" i="3"/>
  <c r="F32" i="3"/>
  <c r="E32" i="3"/>
  <c r="F34" i="3" l="1"/>
  <c r="E34" i="3"/>
  <c r="D34" i="3"/>
  <c r="N22" i="3" l="1"/>
  <c r="M22" i="3"/>
  <c r="L22" i="3"/>
  <c r="N20" i="3" l="1"/>
  <c r="M20" i="3"/>
  <c r="L20" i="3"/>
  <c r="K20" i="3"/>
  <c r="N23" i="3"/>
  <c r="M23" i="3"/>
  <c r="L23" i="3"/>
  <c r="N21" i="3"/>
  <c r="M21" i="3"/>
  <c r="L21" i="3"/>
  <c r="K21" i="3"/>
  <c r="J22" i="3" l="1"/>
  <c r="I22" i="3"/>
  <c r="H22" i="3"/>
  <c r="J20" i="3"/>
  <c r="I20" i="3"/>
  <c r="H20" i="3"/>
  <c r="G20" i="3"/>
  <c r="J23" i="3"/>
  <c r="H23" i="3"/>
  <c r="J21" i="3"/>
  <c r="I23" i="3"/>
  <c r="H21" i="3"/>
  <c r="G21" i="3"/>
  <c r="I21" i="3" l="1"/>
  <c r="F22" i="3"/>
  <c r="E22" i="3"/>
  <c r="D22" i="3"/>
  <c r="F20" i="3"/>
  <c r="E20" i="3"/>
  <c r="D20" i="3"/>
  <c r="C20" i="3"/>
  <c r="E23" i="3" l="1"/>
  <c r="F23" i="3"/>
  <c r="E21" i="3"/>
  <c r="D23" i="3"/>
  <c r="C21" i="3"/>
  <c r="D21" i="3" l="1"/>
  <c r="F21" i="3"/>
  <c r="N12" i="3"/>
  <c r="M12" i="3"/>
  <c r="L12" i="3"/>
  <c r="N11" i="3"/>
  <c r="M11" i="3"/>
  <c r="L11" i="3"/>
  <c r="N10" i="3"/>
  <c r="M10" i="3"/>
  <c r="L10" i="3"/>
  <c r="K10" i="3"/>
  <c r="N9" i="3"/>
  <c r="M9" i="3"/>
  <c r="L9" i="3"/>
  <c r="K9" i="3"/>
  <c r="C9" i="3"/>
  <c r="D9" i="3"/>
  <c r="J12" i="3" l="1"/>
  <c r="I12" i="3"/>
  <c r="H12" i="3"/>
  <c r="J10" i="3"/>
  <c r="I10" i="3"/>
  <c r="H10" i="3"/>
  <c r="G10" i="3"/>
  <c r="E9" i="3"/>
  <c r="F9" i="3"/>
  <c r="D11" i="3"/>
  <c r="F11" i="3" l="1"/>
  <c r="E11" i="3"/>
  <c r="F10" i="3"/>
  <c r="E10" i="3"/>
  <c r="D10" i="3"/>
  <c r="C10" i="3"/>
  <c r="E12" i="3" l="1"/>
  <c r="D12" i="3"/>
  <c r="F12" i="3"/>
</calcChain>
</file>

<file path=xl/sharedStrings.xml><?xml version="1.0" encoding="utf-8"?>
<sst xmlns="http://schemas.openxmlformats.org/spreadsheetml/2006/main" count="164" uniqueCount="33">
  <si>
    <t>Наименование</t>
  </si>
  <si>
    <t>НН</t>
  </si>
  <si>
    <t>СН2</t>
  </si>
  <si>
    <t>СН1</t>
  </si>
  <si>
    <t>ВН</t>
  </si>
  <si>
    <t>Объем потерь электроэнергии в сетях сетевой организации в абсолютном и относительном выражении по уровням напряжения, используемым для целей ценообразования; тыс кВт*ч</t>
  </si>
  <si>
    <t>Размер фактических потерь, оплачиваемых покупателями при осуществлении расчетов за электрическую энергию по уровням напряжения; тыс кВт*ч</t>
  </si>
  <si>
    <t>Затраты на оплату потерь, тыс. руб. (с НДС)</t>
  </si>
  <si>
    <t>-</t>
  </si>
  <si>
    <t>ООО «Техносервис-ПЭ»</t>
  </si>
  <si>
    <t>Январь</t>
  </si>
  <si>
    <t>Февраль</t>
  </si>
  <si>
    <t>№ п/п</t>
  </si>
  <si>
    <t>Отпуск электроэнергии в сеть и отпуск электроэнергии   из сети, используемый для ценообразования,  потребителям электрической энергии и территориальным сетевым организациям, присоединенным к сетям сетевой организации;тыс. кВт*ч</t>
  </si>
  <si>
    <t>Объем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ценообразования; тыс кВт*ч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</si>
  <si>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</si>
  <si>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</si>
  <si>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</si>
  <si>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</si>
  <si>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</si>
  <si>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</si>
  <si>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</si>
  <si>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</si>
  <si>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</si>
  <si>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</si>
  <si>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 о  балансе электрической энергии в 2019 году:</t>
  </si>
  <si>
    <t>1 квартал 2019 года</t>
  </si>
  <si>
    <t xml:space="preserve">  - о балансе электрической энергии и мощности, в том числе об отпуске электроэнергии в сеть и отпуске электроэнергии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ценообразования, а также 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ценообразования;</t>
  </si>
  <si>
    <t>Пункт 19 г 2 (Постановление №24)</t>
  </si>
  <si>
    <t>2 квартал 2019 года</t>
  </si>
  <si>
    <t>Нормативные потери на 2019 год, МВт</t>
  </si>
  <si>
    <t>3 квартал 2019 года</t>
  </si>
  <si>
    <t>4 квартал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</si>
</sst>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u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6" fillId="0" borderId="0" applyBorder="0">
      <alignment vertical="top"/>
    </xf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103;&#1085;&#1074;&#1072;&#1088;&#1100;%202019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85;&#1086;&#1103;&#1073;&#1088;&#1100;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76;&#1077;&#1082;&#1072;&#1073;&#1088;&#1100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84;&#1072;&#1088;&#1090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72;&#1087;&#1088;&#1077;&#1083;&#1100;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84;&#1072;&#1081;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80;&#1102;&#1085;&#1100;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80;&#1102;&#1083;&#1100;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72;&#1074;&#1075;&#1091;&#1089;&#1090;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89;&#1077;&#1085;&#1090;&#1103;&#1073;&#1088;&#1100;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86;&#1082;&#1090;&#1103;&#1073;&#1088;&#1100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56">
          <cell r="I56">
            <v>66.346999999999994</v>
          </cell>
          <cell r="J56">
            <v>535.84699999999998</v>
          </cell>
          <cell r="K56">
            <v>3.1389999999999998</v>
          </cell>
        </row>
        <row r="118">
          <cell r="H118">
            <v>0.499</v>
          </cell>
          <cell r="I118">
            <v>1131.193</v>
          </cell>
          <cell r="J118">
            <v>9372.3401999999987</v>
          </cell>
          <cell r="K118">
            <v>587.74475000000007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40">
          <cell r="H40">
            <v>0.45900000000000002</v>
          </cell>
          <cell r="I40">
            <v>1157.1300000000001</v>
          </cell>
          <cell r="J40">
            <v>5744.3989999999994</v>
          </cell>
          <cell r="K40">
            <v>446.91</v>
          </cell>
        </row>
        <row r="57">
          <cell r="H57">
            <v>1.7999999999999999E-2</v>
          </cell>
          <cell r="I57">
            <v>65.298000000000002</v>
          </cell>
          <cell r="J57">
            <v>268.91437500000092</v>
          </cell>
          <cell r="K57">
            <v>2.2850000000000001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40">
          <cell r="H40">
            <v>0.505</v>
          </cell>
          <cell r="I40">
            <v>952.93100000000004</v>
          </cell>
          <cell r="J40">
            <v>6480.4430769999999</v>
          </cell>
          <cell r="K40">
            <v>483.39</v>
          </cell>
        </row>
        <row r="57">
          <cell r="H57">
            <v>0.02</v>
          </cell>
          <cell r="I57">
            <v>72.338999999999999</v>
          </cell>
          <cell r="J57">
            <v>439.20066999999887</v>
          </cell>
          <cell r="K57">
            <v>2.5299999999999998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40">
          <cell r="H40">
            <v>0.503</v>
          </cell>
          <cell r="I40">
            <v>1010.653</v>
          </cell>
          <cell r="J40">
            <v>8333.0120029999925</v>
          </cell>
          <cell r="K40">
            <v>455.92942499999998</v>
          </cell>
        </row>
        <row r="57">
          <cell r="I57">
            <v>64.11</v>
          </cell>
          <cell r="J57">
            <v>447.65407199998958</v>
          </cell>
          <cell r="K57">
            <v>2.2040000000000002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40">
          <cell r="H40">
            <v>0.41399999999999998</v>
          </cell>
          <cell r="I40">
            <v>912.78300000000002</v>
          </cell>
          <cell r="J40">
            <v>7637.9920559999991</v>
          </cell>
          <cell r="K40">
            <v>327.21250000000003</v>
          </cell>
        </row>
        <row r="57">
          <cell r="I57">
            <v>57.499000000000002</v>
          </cell>
          <cell r="J57">
            <v>470.97199999999998</v>
          </cell>
          <cell r="K57">
            <v>1.64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40">
          <cell r="H40">
            <v>3.2000000000000001E-2</v>
          </cell>
          <cell r="I40">
            <v>575.57899999999995</v>
          </cell>
          <cell r="J40">
            <v>7731.2240000000002</v>
          </cell>
          <cell r="K40">
            <v>379.59699999999998</v>
          </cell>
        </row>
        <row r="57">
          <cell r="I57">
            <v>44.423000000000002</v>
          </cell>
          <cell r="J57">
            <v>153.29599999999999</v>
          </cell>
          <cell r="K57">
            <v>1.4419999999999999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40">
          <cell r="H40">
            <v>0.71699999999999997</v>
          </cell>
          <cell r="I40">
            <v>556.9140000000001</v>
          </cell>
          <cell r="J40">
            <v>4442.7340000000004</v>
          </cell>
          <cell r="K40">
            <v>272.08600000000001</v>
          </cell>
        </row>
        <row r="58">
          <cell r="I58">
            <v>33.832999999999998</v>
          </cell>
          <cell r="J58">
            <v>274.62400000000002</v>
          </cell>
          <cell r="K58">
            <v>1.2490000000000001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39">
          <cell r="H39">
            <v>0</v>
          </cell>
          <cell r="I39">
            <v>559.11900000000003</v>
          </cell>
          <cell r="J39">
            <v>4533.13</v>
          </cell>
          <cell r="K39">
            <v>324.35399999999998</v>
          </cell>
        </row>
        <row r="57">
          <cell r="I57">
            <v>33.167999999999999</v>
          </cell>
          <cell r="J57">
            <v>234.23599999999999</v>
          </cell>
          <cell r="K57">
            <v>1.2170000000000001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39">
          <cell r="H39">
            <v>0</v>
          </cell>
          <cell r="I39">
            <v>621.67600000000004</v>
          </cell>
          <cell r="J39">
            <v>4759.442</v>
          </cell>
          <cell r="K39">
            <v>298.70499999999998</v>
          </cell>
        </row>
        <row r="57">
          <cell r="I57">
            <v>36.548999999999999</v>
          </cell>
          <cell r="J57">
            <v>240.65124999999989</v>
          </cell>
          <cell r="K57">
            <v>1.2709999999999999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40">
          <cell r="H40">
            <v>0.97899999999999998</v>
          </cell>
          <cell r="I40">
            <v>782.23</v>
          </cell>
          <cell r="J40">
            <v>4880.8189999999995</v>
          </cell>
          <cell r="K40">
            <v>364.54899999999998</v>
          </cell>
        </row>
        <row r="58">
          <cell r="H58">
            <v>3.9E-2</v>
          </cell>
          <cell r="I58">
            <v>54.750999999999998</v>
          </cell>
          <cell r="J58">
            <v>321.27482499999996</v>
          </cell>
          <cell r="K58">
            <v>0.78600000000000003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40">
          <cell r="H40">
            <v>0.35499999999999998</v>
          </cell>
          <cell r="I40">
            <v>1088.338</v>
          </cell>
          <cell r="J40">
            <v>5024.4349999999995</v>
          </cell>
          <cell r="K40">
            <v>385.08499999999998</v>
          </cell>
        </row>
        <row r="57">
          <cell r="H57">
            <v>1.4E-2</v>
          </cell>
          <cell r="I57">
            <v>59.828000000000003</v>
          </cell>
          <cell r="J57">
            <v>367.20762024999527</v>
          </cell>
          <cell r="K57">
            <v>1.704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19" zoomScale="124" zoomScaleNormal="124" workbookViewId="0">
      <selection activeCell="O44" sqref="O44"/>
    </sheetView>
  </sheetViews>
  <sheetFormatPr defaultRowHeight="15" x14ac:dyDescent="0.25"/>
  <cols>
    <col min="1" max="1" width="5" customWidth="1"/>
    <col min="2" max="2" width="54.5703125" customWidth="1"/>
    <col min="3" max="3" width="7.42578125" customWidth="1"/>
    <col min="4" max="4" width="8.5703125" customWidth="1"/>
    <col min="5" max="5" width="8" customWidth="1"/>
    <col min="6" max="8" width="7.42578125" customWidth="1"/>
    <col min="9" max="9" width="7.85546875" customWidth="1"/>
    <col min="10" max="11" width="7.42578125" customWidth="1"/>
    <col min="12" max="12" width="8.85546875" customWidth="1"/>
    <col min="13" max="13" width="8" customWidth="1"/>
    <col min="14" max="14" width="7.42578125" customWidth="1"/>
  </cols>
  <sheetData>
    <row r="1" spans="1:14" ht="97.5" customHeight="1" x14ac:dyDescent="0.25">
      <c r="B1" s="50" t="s">
        <v>27</v>
      </c>
      <c r="C1" s="50"/>
      <c r="D1" s="50"/>
      <c r="E1" s="50"/>
      <c r="F1" s="50"/>
      <c r="G1" s="50"/>
    </row>
    <row r="2" spans="1:14" x14ac:dyDescent="0.25">
      <c r="B2" t="s">
        <v>28</v>
      </c>
    </row>
    <row r="3" spans="1:14" ht="18.75" x14ac:dyDescent="0.25">
      <c r="B3" s="1" t="s">
        <v>9</v>
      </c>
    </row>
    <row r="4" spans="1:14" ht="15.75" x14ac:dyDescent="0.25">
      <c r="B4" s="2" t="s">
        <v>25</v>
      </c>
    </row>
    <row r="5" spans="1:14" ht="15.75" x14ac:dyDescent="0.25">
      <c r="B5" s="2"/>
    </row>
    <row r="6" spans="1:14" ht="15.75" customHeight="1" x14ac:dyDescent="0.25">
      <c r="A6" s="42" t="s">
        <v>26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</row>
    <row r="7" spans="1:14" x14ac:dyDescent="0.25">
      <c r="A7" s="45" t="s">
        <v>12</v>
      </c>
      <c r="B7" s="47" t="s">
        <v>0</v>
      </c>
      <c r="C7" s="49" t="s">
        <v>10</v>
      </c>
      <c r="D7" s="49"/>
      <c r="E7" s="49"/>
      <c r="F7" s="49"/>
      <c r="G7" s="49" t="s">
        <v>11</v>
      </c>
      <c r="H7" s="49"/>
      <c r="I7" s="49"/>
      <c r="J7" s="49"/>
      <c r="K7" s="49" t="s">
        <v>15</v>
      </c>
      <c r="L7" s="49"/>
      <c r="M7" s="49"/>
      <c r="N7" s="49"/>
    </row>
    <row r="8" spans="1:14" ht="15.75" x14ac:dyDescent="0.25">
      <c r="A8" s="46"/>
      <c r="B8" s="48"/>
      <c r="C8" s="3" t="s">
        <v>4</v>
      </c>
      <c r="D8" s="4" t="s">
        <v>3</v>
      </c>
      <c r="E8" s="4" t="s">
        <v>2</v>
      </c>
      <c r="F8" s="4" t="s">
        <v>1</v>
      </c>
      <c r="G8" s="4" t="s">
        <v>4</v>
      </c>
      <c r="H8" s="4" t="s">
        <v>3</v>
      </c>
      <c r="I8" s="4" t="s">
        <v>2</v>
      </c>
      <c r="J8" s="4" t="s">
        <v>1</v>
      </c>
      <c r="K8" s="4" t="s">
        <v>4</v>
      </c>
      <c r="L8" s="4" t="s">
        <v>3</v>
      </c>
      <c r="M8" s="4" t="s">
        <v>2</v>
      </c>
      <c r="N8" s="4" t="s">
        <v>1</v>
      </c>
    </row>
    <row r="9" spans="1:14" ht="63.75" x14ac:dyDescent="0.25">
      <c r="A9" s="10">
        <v>1</v>
      </c>
      <c r="B9" s="11" t="s">
        <v>13</v>
      </c>
      <c r="C9" s="5">
        <f>'[1]Отпуск ЭЭ сет организациями'!$H$118</f>
        <v>0.499</v>
      </c>
      <c r="D9" s="5">
        <f>'[1]Отпуск ЭЭ сет организациями'!$I$118</f>
        <v>1131.193</v>
      </c>
      <c r="E9" s="5">
        <f>'[1]Отпуск ЭЭ сет организациями'!$J$118</f>
        <v>9372.3401999999987</v>
      </c>
      <c r="F9" s="5">
        <f>'[1]Отпуск ЭЭ сет организациями'!$K$118</f>
        <v>587.74475000000007</v>
      </c>
      <c r="G9" s="5">
        <v>0.13300000000000001</v>
      </c>
      <c r="H9" s="5">
        <v>1025.354</v>
      </c>
      <c r="I9" s="5">
        <v>8355.7049999999999</v>
      </c>
      <c r="J9" s="5">
        <v>581.61699999999996</v>
      </c>
      <c r="K9" s="5">
        <f>'[2]Отпуск ЭЭ сет организациями'!$H$40</f>
        <v>0.503</v>
      </c>
      <c r="L9" s="5">
        <f>'[2]Отпуск ЭЭ сет организациями'!$I$40</f>
        <v>1010.653</v>
      </c>
      <c r="M9" s="5">
        <f>'[2]Отпуск ЭЭ сет организациями'!$J$40</f>
        <v>8333.0120029999925</v>
      </c>
      <c r="N9" s="5">
        <f>'[2]Отпуск ЭЭ сет организациями'!$K$40</f>
        <v>455.92942499999998</v>
      </c>
    </row>
    <row r="10" spans="1:14" ht="51.75" customHeight="1" x14ac:dyDescent="0.25">
      <c r="A10" s="10">
        <v>2</v>
      </c>
      <c r="B10" s="11" t="s">
        <v>14</v>
      </c>
      <c r="C10" s="7">
        <f t="shared" ref="C10:J10" si="0">C9</f>
        <v>0.499</v>
      </c>
      <c r="D10" s="5">
        <f t="shared" si="0"/>
        <v>1131.193</v>
      </c>
      <c r="E10" s="5">
        <f t="shared" si="0"/>
        <v>9372.3401999999987</v>
      </c>
      <c r="F10" s="5">
        <f t="shared" si="0"/>
        <v>587.74475000000007</v>
      </c>
      <c r="G10" s="18">
        <f t="shared" si="0"/>
        <v>0.13300000000000001</v>
      </c>
      <c r="H10" s="5">
        <f t="shared" si="0"/>
        <v>1025.354</v>
      </c>
      <c r="I10" s="5">
        <f t="shared" si="0"/>
        <v>8355.7049999999999</v>
      </c>
      <c r="J10" s="5">
        <f t="shared" si="0"/>
        <v>581.61699999999996</v>
      </c>
      <c r="K10" s="19">
        <f>K9</f>
        <v>0.503</v>
      </c>
      <c r="L10" s="5">
        <f>L9</f>
        <v>1010.653</v>
      </c>
      <c r="M10" s="5">
        <f>M9</f>
        <v>8333.0120029999925</v>
      </c>
      <c r="N10" s="5">
        <f>N9</f>
        <v>455.92942499999998</v>
      </c>
    </row>
    <row r="11" spans="1:14" x14ac:dyDescent="0.25">
      <c r="A11" s="34">
        <v>3</v>
      </c>
      <c r="B11" s="35" t="s">
        <v>5</v>
      </c>
      <c r="C11" s="6" t="s">
        <v>8</v>
      </c>
      <c r="D11" s="5">
        <f>'[1]Отпуск ЭЭ сет организациями'!$I$56</f>
        <v>66.346999999999994</v>
      </c>
      <c r="E11" s="5">
        <f>'[1]Отпуск ЭЭ сет организациями'!$J$56</f>
        <v>535.84699999999998</v>
      </c>
      <c r="F11" s="5">
        <f>'[1]Отпуск ЭЭ сет организациями'!$K$56</f>
        <v>3.1389999999999998</v>
      </c>
      <c r="G11" s="6" t="s">
        <v>8</v>
      </c>
      <c r="H11" s="5">
        <v>64.304000000000002</v>
      </c>
      <c r="I11" s="5">
        <v>359.26900000000001</v>
      </c>
      <c r="J11" s="5">
        <v>3.1560000000000001</v>
      </c>
      <c r="K11" s="6" t="s">
        <v>8</v>
      </c>
      <c r="L11" s="5">
        <f>'[2]Отпуск ЭЭ сет организациями'!$I$57</f>
        <v>64.11</v>
      </c>
      <c r="M11" s="5">
        <f>'[2]Отпуск ЭЭ сет организациями'!$J$57</f>
        <v>447.65407199998958</v>
      </c>
      <c r="N11" s="5">
        <f>'[2]Отпуск ЭЭ сет организациями'!$K$57</f>
        <v>2.2040000000000002</v>
      </c>
    </row>
    <row r="12" spans="1:14" ht="35.25" customHeight="1" x14ac:dyDescent="0.25">
      <c r="A12" s="34"/>
      <c r="B12" s="35"/>
      <c r="C12" s="7" t="s">
        <v>8</v>
      </c>
      <c r="D12" s="8">
        <f>D11/D9</f>
        <v>5.865223706299455E-2</v>
      </c>
      <c r="E12" s="8">
        <f>E11/E9</f>
        <v>5.717323406591665E-2</v>
      </c>
      <c r="F12" s="8">
        <f>F11/F9</f>
        <v>5.340753788102743E-3</v>
      </c>
      <c r="G12" s="18" t="s">
        <v>8</v>
      </c>
      <c r="H12" s="8">
        <f>H11/H9</f>
        <v>6.2713950499047155E-2</v>
      </c>
      <c r="I12" s="8">
        <f>I11/I9</f>
        <v>4.2996850654732306E-2</v>
      </c>
      <c r="J12" s="8">
        <f>J11/J9</f>
        <v>5.4262512959559308E-3</v>
      </c>
      <c r="K12" s="19" t="s">
        <v>8</v>
      </c>
      <c r="L12" s="8">
        <f>L11/L9</f>
        <v>6.3434235093548424E-2</v>
      </c>
      <c r="M12" s="8">
        <f>M11/M9</f>
        <v>5.3720560085456288E-2</v>
      </c>
      <c r="N12" s="8">
        <f>N11/N9</f>
        <v>4.8340815028554045E-3</v>
      </c>
    </row>
    <row r="13" spans="1:14" ht="38.25" x14ac:dyDescent="0.25">
      <c r="A13" s="10">
        <v>4</v>
      </c>
      <c r="B13" s="9" t="s">
        <v>6</v>
      </c>
      <c r="C13" s="7" t="s">
        <v>8</v>
      </c>
      <c r="D13" s="7" t="s">
        <v>8</v>
      </c>
      <c r="E13" s="7" t="s">
        <v>8</v>
      </c>
      <c r="F13" s="7" t="s">
        <v>8</v>
      </c>
      <c r="G13" s="23" t="s">
        <v>8</v>
      </c>
      <c r="H13" s="23" t="s">
        <v>8</v>
      </c>
      <c r="I13" s="23" t="s">
        <v>8</v>
      </c>
      <c r="J13" s="23" t="s">
        <v>8</v>
      </c>
      <c r="K13" s="20" t="s">
        <v>8</v>
      </c>
      <c r="L13" s="20" t="s">
        <v>8</v>
      </c>
      <c r="M13" s="20" t="s">
        <v>8</v>
      </c>
      <c r="N13" s="20" t="s">
        <v>8</v>
      </c>
    </row>
    <row r="14" spans="1:14" x14ac:dyDescent="0.25">
      <c r="A14" s="10">
        <v>5</v>
      </c>
      <c r="B14" s="11" t="s">
        <v>7</v>
      </c>
      <c r="C14" s="36">
        <v>1666.423</v>
      </c>
      <c r="D14" s="37"/>
      <c r="E14" s="37"/>
      <c r="F14" s="38"/>
      <c r="G14" s="36">
        <v>1260.0830000000001</v>
      </c>
      <c r="H14" s="37"/>
      <c r="I14" s="37"/>
      <c r="J14" s="38"/>
      <c r="K14" s="36">
        <v>1607.37852</v>
      </c>
      <c r="L14" s="37"/>
      <c r="M14" s="37"/>
      <c r="N14" s="38"/>
    </row>
    <row r="15" spans="1:14" x14ac:dyDescent="0.25">
      <c r="A15" s="10">
        <v>6</v>
      </c>
      <c r="B15" s="22" t="s">
        <v>30</v>
      </c>
      <c r="C15" s="33">
        <v>600.4</v>
      </c>
      <c r="D15" s="33"/>
      <c r="E15" s="33"/>
      <c r="F15" s="33"/>
      <c r="G15" s="33">
        <v>600.4</v>
      </c>
      <c r="H15" s="33"/>
      <c r="I15" s="33"/>
      <c r="J15" s="33"/>
      <c r="K15" s="33">
        <v>600.4</v>
      </c>
      <c r="L15" s="33"/>
      <c r="M15" s="33"/>
      <c r="N15" s="33"/>
    </row>
    <row r="17" spans="1:14" x14ac:dyDescent="0.25">
      <c r="A17" s="42" t="s">
        <v>29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</row>
    <row r="18" spans="1:14" x14ac:dyDescent="0.25">
      <c r="A18" s="45" t="s">
        <v>12</v>
      </c>
      <c r="B18" s="47" t="s">
        <v>0</v>
      </c>
      <c r="C18" s="49" t="s">
        <v>16</v>
      </c>
      <c r="D18" s="49"/>
      <c r="E18" s="49"/>
      <c r="F18" s="49"/>
      <c r="G18" s="49" t="s">
        <v>17</v>
      </c>
      <c r="H18" s="49"/>
      <c r="I18" s="49"/>
      <c r="J18" s="49"/>
      <c r="K18" s="49" t="s">
        <v>18</v>
      </c>
      <c r="L18" s="49"/>
      <c r="M18" s="49"/>
      <c r="N18" s="49"/>
    </row>
    <row r="19" spans="1:14" ht="15.75" x14ac:dyDescent="0.25">
      <c r="A19" s="46"/>
      <c r="B19" s="48"/>
      <c r="C19" s="3" t="s">
        <v>4</v>
      </c>
      <c r="D19" s="4" t="s">
        <v>3</v>
      </c>
      <c r="E19" s="4" t="s">
        <v>2</v>
      </c>
      <c r="F19" s="4" t="s">
        <v>1</v>
      </c>
      <c r="G19" s="4" t="s">
        <v>4</v>
      </c>
      <c r="H19" s="4" t="s">
        <v>3</v>
      </c>
      <c r="I19" s="4" t="s">
        <v>2</v>
      </c>
      <c r="J19" s="4" t="s">
        <v>1</v>
      </c>
      <c r="K19" s="4" t="s">
        <v>4</v>
      </c>
      <c r="L19" s="4" t="s">
        <v>3</v>
      </c>
      <c r="M19" s="4" t="s">
        <v>2</v>
      </c>
      <c r="N19" s="4" t="s">
        <v>1</v>
      </c>
    </row>
    <row r="20" spans="1:14" ht="63.75" x14ac:dyDescent="0.25">
      <c r="A20" s="12">
        <v>1</v>
      </c>
      <c r="B20" s="13" t="s">
        <v>13</v>
      </c>
      <c r="C20" s="5">
        <f>'[3]Отпуск ЭЭ сет организациями'!$H$40</f>
        <v>0.41399999999999998</v>
      </c>
      <c r="D20" s="5">
        <f>'[3]Отпуск ЭЭ сет организациями'!$I$40</f>
        <v>912.78300000000002</v>
      </c>
      <c r="E20" s="5">
        <f>'[3]Отпуск ЭЭ сет организациями'!$J$40</f>
        <v>7637.9920559999991</v>
      </c>
      <c r="F20" s="5">
        <f>'[3]Отпуск ЭЭ сет организациями'!$K$40</f>
        <v>327.21250000000003</v>
      </c>
      <c r="G20" s="5">
        <f>'[4]Отпуск ЭЭ сет организациями'!$H$40</f>
        <v>3.2000000000000001E-2</v>
      </c>
      <c r="H20" s="5">
        <f>'[4]Отпуск ЭЭ сет организациями'!$I$40</f>
        <v>575.57899999999995</v>
      </c>
      <c r="I20" s="5">
        <f>'[4]Отпуск ЭЭ сет организациями'!$J$40</f>
        <v>7731.2240000000002</v>
      </c>
      <c r="J20" s="5">
        <f>'[4]Отпуск ЭЭ сет организациями'!$K$40</f>
        <v>379.59699999999998</v>
      </c>
      <c r="K20" s="5">
        <f>'[5]Отпуск ЭЭ сет организациями'!$H$40</f>
        <v>0.71699999999999997</v>
      </c>
      <c r="L20" s="5">
        <f>'[5]Отпуск ЭЭ сет организациями'!$I$40</f>
        <v>556.9140000000001</v>
      </c>
      <c r="M20" s="5">
        <f>'[5]Отпуск ЭЭ сет организациями'!$J$40</f>
        <v>4442.7340000000004</v>
      </c>
      <c r="N20" s="5">
        <f>'[5]Отпуск ЭЭ сет организациями'!$K$40</f>
        <v>272.08600000000001</v>
      </c>
    </row>
    <row r="21" spans="1:14" ht="51" x14ac:dyDescent="0.25">
      <c r="A21" s="12">
        <v>2</v>
      </c>
      <c r="B21" s="13" t="s">
        <v>14</v>
      </c>
      <c r="C21" s="24">
        <f t="shared" ref="C21:J21" si="1">C20</f>
        <v>0.41399999999999998</v>
      </c>
      <c r="D21" s="5">
        <f t="shared" si="1"/>
        <v>912.78300000000002</v>
      </c>
      <c r="E21" s="5">
        <f t="shared" si="1"/>
        <v>7637.9920559999991</v>
      </c>
      <c r="F21" s="5">
        <f t="shared" si="1"/>
        <v>327.21250000000003</v>
      </c>
      <c r="G21" s="25">
        <f t="shared" si="1"/>
        <v>3.2000000000000001E-2</v>
      </c>
      <c r="H21" s="5">
        <f t="shared" si="1"/>
        <v>575.57899999999995</v>
      </c>
      <c r="I21" s="5">
        <f t="shared" si="1"/>
        <v>7731.2240000000002</v>
      </c>
      <c r="J21" s="5">
        <f t="shared" si="1"/>
        <v>379.59699999999998</v>
      </c>
      <c r="K21" s="26">
        <f t="shared" ref="K21:N21" si="2">K20</f>
        <v>0.71699999999999997</v>
      </c>
      <c r="L21" s="5">
        <f t="shared" si="2"/>
        <v>556.9140000000001</v>
      </c>
      <c r="M21" s="5">
        <f t="shared" si="2"/>
        <v>4442.7340000000004</v>
      </c>
      <c r="N21" s="5">
        <f t="shared" si="2"/>
        <v>272.08600000000001</v>
      </c>
    </row>
    <row r="22" spans="1:14" x14ac:dyDescent="0.25">
      <c r="A22" s="34">
        <v>3</v>
      </c>
      <c r="B22" s="35" t="s">
        <v>5</v>
      </c>
      <c r="C22" s="6" t="s">
        <v>8</v>
      </c>
      <c r="D22" s="5">
        <f>'[3]Отпуск ЭЭ сет организациями'!$I$57</f>
        <v>57.499000000000002</v>
      </c>
      <c r="E22" s="5">
        <f>'[3]Отпуск ЭЭ сет организациями'!$J$57</f>
        <v>470.97199999999998</v>
      </c>
      <c r="F22" s="5">
        <f>'[3]Отпуск ЭЭ сет организациями'!$K$57</f>
        <v>1.64</v>
      </c>
      <c r="G22" s="6" t="s">
        <v>8</v>
      </c>
      <c r="H22" s="5">
        <f>'[4]Отпуск ЭЭ сет организациями'!$I$57</f>
        <v>44.423000000000002</v>
      </c>
      <c r="I22" s="5">
        <f>'[4]Отпуск ЭЭ сет организациями'!$J$57</f>
        <v>153.29599999999999</v>
      </c>
      <c r="J22" s="5">
        <f>'[4]Отпуск ЭЭ сет организациями'!$K$57</f>
        <v>1.4419999999999999</v>
      </c>
      <c r="K22" s="6" t="s">
        <v>8</v>
      </c>
      <c r="L22" s="5">
        <f>'[5]Отпуск ЭЭ сет организациями'!$I$58</f>
        <v>33.832999999999998</v>
      </c>
      <c r="M22" s="5">
        <f>'[5]Отпуск ЭЭ сет организациями'!$J$58</f>
        <v>274.62400000000002</v>
      </c>
      <c r="N22" s="5">
        <f>'[5]Отпуск ЭЭ сет организациями'!$K$58</f>
        <v>1.2490000000000001</v>
      </c>
    </row>
    <row r="23" spans="1:14" ht="36" customHeight="1" x14ac:dyDescent="0.25">
      <c r="A23" s="34"/>
      <c r="B23" s="35"/>
      <c r="C23" s="24" t="s">
        <v>8</v>
      </c>
      <c r="D23" s="8">
        <f>D22/D20</f>
        <v>6.2993066259998273E-2</v>
      </c>
      <c r="E23" s="8">
        <f>E22/E20</f>
        <v>6.1661755674389515E-2</v>
      </c>
      <c r="F23" s="8">
        <f>F22/F20</f>
        <v>5.0120334644917289E-3</v>
      </c>
      <c r="G23" s="25" t="s">
        <v>8</v>
      </c>
      <c r="H23" s="8">
        <f>H22/H20</f>
        <v>7.7179674727535244E-2</v>
      </c>
      <c r="I23" s="8">
        <f>I22/I20</f>
        <v>1.9828166924150688E-2</v>
      </c>
      <c r="J23" s="8">
        <f>J22/J20</f>
        <v>3.7987655329204395E-3</v>
      </c>
      <c r="K23" s="26" t="s">
        <v>8</v>
      </c>
      <c r="L23" s="8">
        <f>L22/L20</f>
        <v>6.0750852016648878E-2</v>
      </c>
      <c r="M23" s="8">
        <f>M22/M20</f>
        <v>6.1814189190710044E-2</v>
      </c>
      <c r="N23" s="8">
        <f>N22/N20</f>
        <v>4.5904603691479902E-3</v>
      </c>
    </row>
    <row r="24" spans="1:14" ht="38.25" x14ac:dyDescent="0.25">
      <c r="A24" s="12">
        <v>4</v>
      </c>
      <c r="B24" s="9" t="s">
        <v>6</v>
      </c>
      <c r="C24" s="24" t="s">
        <v>8</v>
      </c>
      <c r="D24" s="24" t="s">
        <v>8</v>
      </c>
      <c r="E24" s="24" t="s">
        <v>8</v>
      </c>
      <c r="F24" s="24" t="s">
        <v>8</v>
      </c>
      <c r="G24" s="25" t="s">
        <v>8</v>
      </c>
      <c r="H24" s="25" t="s">
        <v>8</v>
      </c>
      <c r="I24" s="25" t="s">
        <v>8</v>
      </c>
      <c r="J24" s="25" t="s">
        <v>8</v>
      </c>
      <c r="K24" s="26" t="s">
        <v>8</v>
      </c>
      <c r="L24" s="26" t="s">
        <v>8</v>
      </c>
      <c r="M24" s="26" t="s">
        <v>8</v>
      </c>
      <c r="N24" s="26" t="s">
        <v>8</v>
      </c>
    </row>
    <row r="25" spans="1:14" x14ac:dyDescent="0.25">
      <c r="A25" s="12">
        <v>5</v>
      </c>
      <c r="B25" s="13" t="s">
        <v>7</v>
      </c>
      <c r="C25" s="36">
        <v>1657.3030000000001</v>
      </c>
      <c r="D25" s="37"/>
      <c r="E25" s="37"/>
      <c r="F25" s="38"/>
      <c r="G25" s="36">
        <v>696.09299999999996</v>
      </c>
      <c r="H25" s="37"/>
      <c r="I25" s="37"/>
      <c r="J25" s="38"/>
      <c r="K25" s="36">
        <v>965.79300000000001</v>
      </c>
      <c r="L25" s="37"/>
      <c r="M25" s="37"/>
      <c r="N25" s="38"/>
    </row>
    <row r="26" spans="1:14" x14ac:dyDescent="0.25">
      <c r="A26" s="12">
        <v>6</v>
      </c>
      <c r="B26" s="22" t="s">
        <v>30</v>
      </c>
      <c r="C26" s="33">
        <v>600.4</v>
      </c>
      <c r="D26" s="33"/>
      <c r="E26" s="33"/>
      <c r="F26" s="33"/>
      <c r="G26" s="33">
        <v>600.4</v>
      </c>
      <c r="H26" s="33"/>
      <c r="I26" s="33"/>
      <c r="J26" s="33"/>
      <c r="K26" s="33">
        <v>600.4</v>
      </c>
      <c r="L26" s="33"/>
      <c r="M26" s="33"/>
      <c r="N26" s="33"/>
    </row>
    <row r="28" spans="1:14" x14ac:dyDescent="0.25">
      <c r="A28" s="42" t="s">
        <v>31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</row>
    <row r="29" spans="1:14" x14ac:dyDescent="0.25">
      <c r="A29" s="45" t="s">
        <v>12</v>
      </c>
      <c r="B29" s="47" t="s">
        <v>0</v>
      </c>
      <c r="C29" s="49" t="s">
        <v>19</v>
      </c>
      <c r="D29" s="49"/>
      <c r="E29" s="49"/>
      <c r="F29" s="49"/>
      <c r="G29" s="49" t="s">
        <v>20</v>
      </c>
      <c r="H29" s="49"/>
      <c r="I29" s="49"/>
      <c r="J29" s="49"/>
      <c r="K29" s="49" t="s">
        <v>21</v>
      </c>
      <c r="L29" s="49"/>
      <c r="M29" s="49"/>
      <c r="N29" s="49"/>
    </row>
    <row r="30" spans="1:14" ht="15.75" x14ac:dyDescent="0.25">
      <c r="A30" s="46"/>
      <c r="B30" s="48"/>
      <c r="C30" s="3" t="s">
        <v>4</v>
      </c>
      <c r="D30" s="4" t="s">
        <v>3</v>
      </c>
      <c r="E30" s="4" t="s">
        <v>2</v>
      </c>
      <c r="F30" s="4" t="s">
        <v>1</v>
      </c>
      <c r="G30" s="4" t="s">
        <v>4</v>
      </c>
      <c r="H30" s="4" t="s">
        <v>3</v>
      </c>
      <c r="I30" s="4" t="s">
        <v>2</v>
      </c>
      <c r="J30" s="4" t="s">
        <v>1</v>
      </c>
      <c r="K30" s="4" t="s">
        <v>4</v>
      </c>
      <c r="L30" s="4" t="s">
        <v>3</v>
      </c>
      <c r="M30" s="4" t="s">
        <v>2</v>
      </c>
      <c r="N30" s="4" t="s">
        <v>1</v>
      </c>
    </row>
    <row r="31" spans="1:14" ht="63.75" x14ac:dyDescent="0.25">
      <c r="A31" s="14">
        <v>1</v>
      </c>
      <c r="B31" s="15" t="s">
        <v>13</v>
      </c>
      <c r="C31" s="5">
        <f>'[6]Отпуск ЭЭ сет организациями'!$H$39</f>
        <v>0</v>
      </c>
      <c r="D31" s="5">
        <f>'[6]Отпуск ЭЭ сет организациями'!$I$39</f>
        <v>559.11900000000003</v>
      </c>
      <c r="E31" s="5">
        <f>'[6]Отпуск ЭЭ сет организациями'!$J$39</f>
        <v>4533.13</v>
      </c>
      <c r="F31" s="5">
        <f>'[6]Отпуск ЭЭ сет организациями'!$K$39</f>
        <v>324.35399999999998</v>
      </c>
      <c r="G31" s="5">
        <f>'[7]Отпуск ЭЭ сет организациями'!$H$39</f>
        <v>0</v>
      </c>
      <c r="H31" s="5">
        <f>'[7]Отпуск ЭЭ сет организациями'!$I$39</f>
        <v>621.67600000000004</v>
      </c>
      <c r="I31" s="5">
        <f>'[7]Отпуск ЭЭ сет организациями'!$J$39</f>
        <v>4759.442</v>
      </c>
      <c r="J31" s="5">
        <f>'[7]Отпуск ЭЭ сет организациями'!$K$39</f>
        <v>298.70499999999998</v>
      </c>
      <c r="K31" s="5">
        <f>'[8]Отпуск ЭЭ сет организациями'!$H$40</f>
        <v>0.97899999999999998</v>
      </c>
      <c r="L31" s="5">
        <f>'[8]Отпуск ЭЭ сет организациями'!$I$40</f>
        <v>782.23</v>
      </c>
      <c r="M31" s="5">
        <f>'[8]Отпуск ЭЭ сет организациями'!$J$40</f>
        <v>4880.8189999999995</v>
      </c>
      <c r="N31" s="5">
        <f>'[8]Отпуск ЭЭ сет организациями'!$K$40</f>
        <v>364.54899999999998</v>
      </c>
    </row>
    <row r="32" spans="1:14" ht="51" x14ac:dyDescent="0.25">
      <c r="A32" s="14">
        <v>2</v>
      </c>
      <c r="B32" s="15" t="s">
        <v>14</v>
      </c>
      <c r="C32" s="27">
        <f t="shared" ref="C32:F32" si="3">C31</f>
        <v>0</v>
      </c>
      <c r="D32" s="5">
        <f t="shared" si="3"/>
        <v>559.11900000000003</v>
      </c>
      <c r="E32" s="5">
        <f t="shared" si="3"/>
        <v>4533.13</v>
      </c>
      <c r="F32" s="5">
        <f t="shared" si="3"/>
        <v>324.35399999999998</v>
      </c>
      <c r="G32" s="28">
        <f t="shared" ref="G32:J32" si="4">G31</f>
        <v>0</v>
      </c>
      <c r="H32" s="5">
        <f t="shared" si="4"/>
        <v>621.67600000000004</v>
      </c>
      <c r="I32" s="5">
        <f t="shared" si="4"/>
        <v>4759.442</v>
      </c>
      <c r="J32" s="5">
        <f t="shared" si="4"/>
        <v>298.70499999999998</v>
      </c>
      <c r="K32" s="29">
        <f t="shared" ref="K32:N32" si="5">K31</f>
        <v>0.97899999999999998</v>
      </c>
      <c r="L32" s="5">
        <f t="shared" si="5"/>
        <v>782.23</v>
      </c>
      <c r="M32" s="5">
        <f t="shared" si="5"/>
        <v>4880.8189999999995</v>
      </c>
      <c r="N32" s="5">
        <f t="shared" si="5"/>
        <v>364.54899999999998</v>
      </c>
    </row>
    <row r="33" spans="1:14" x14ac:dyDescent="0.25">
      <c r="A33" s="34">
        <v>3</v>
      </c>
      <c r="B33" s="35" t="s">
        <v>5</v>
      </c>
      <c r="C33" s="6" t="s">
        <v>8</v>
      </c>
      <c r="D33" s="5">
        <f>'[6]Отпуск ЭЭ сет организациями'!$I$57</f>
        <v>33.167999999999999</v>
      </c>
      <c r="E33" s="5">
        <f>'[6]Отпуск ЭЭ сет организациями'!$J$57</f>
        <v>234.23599999999999</v>
      </c>
      <c r="F33" s="5">
        <f>'[6]Отпуск ЭЭ сет организациями'!$K$57</f>
        <v>1.2170000000000001</v>
      </c>
      <c r="G33" s="6" t="s">
        <v>8</v>
      </c>
      <c r="H33" s="5">
        <f>'[7]Отпуск ЭЭ сет организациями'!$I$57</f>
        <v>36.548999999999999</v>
      </c>
      <c r="I33" s="5">
        <f>'[7]Отпуск ЭЭ сет организациями'!$J$57</f>
        <v>240.65124999999989</v>
      </c>
      <c r="J33" s="5">
        <f>'[7]Отпуск ЭЭ сет организациями'!$K$57</f>
        <v>1.2709999999999999</v>
      </c>
      <c r="K33" s="29">
        <f>'[8]Отпуск ЭЭ сет организациями'!$H$58</f>
        <v>3.9E-2</v>
      </c>
      <c r="L33" s="5">
        <f>'[8]Отпуск ЭЭ сет организациями'!$I$58</f>
        <v>54.750999999999998</v>
      </c>
      <c r="M33" s="5">
        <f>'[8]Отпуск ЭЭ сет организациями'!$J$58</f>
        <v>321.27482499999996</v>
      </c>
      <c r="N33" s="5">
        <f>'[8]Отпуск ЭЭ сет организациями'!$K$58</f>
        <v>0.78600000000000003</v>
      </c>
    </row>
    <row r="34" spans="1:14" x14ac:dyDescent="0.25">
      <c r="A34" s="34"/>
      <c r="B34" s="35"/>
      <c r="C34" s="27" t="s">
        <v>8</v>
      </c>
      <c r="D34" s="8">
        <f>D33/D31</f>
        <v>5.9321897485150744E-2</v>
      </c>
      <c r="E34" s="8">
        <f>E33/E31</f>
        <v>5.1672023524584554E-2</v>
      </c>
      <c r="F34" s="8">
        <f>F33/F31</f>
        <v>3.7520733519549633E-3</v>
      </c>
      <c r="G34" s="28" t="s">
        <v>8</v>
      </c>
      <c r="H34" s="8">
        <f t="shared" ref="H34:N34" si="6">H33/H31</f>
        <v>5.8791074450356771E-2</v>
      </c>
      <c r="I34" s="8">
        <f t="shared" si="6"/>
        <v>5.0562912627152491E-2</v>
      </c>
      <c r="J34" s="8">
        <f t="shared" si="6"/>
        <v>4.2550342310975712E-3</v>
      </c>
      <c r="K34" s="8">
        <f t="shared" si="6"/>
        <v>3.9836567926455568E-2</v>
      </c>
      <c r="L34" s="8">
        <f t="shared" si="6"/>
        <v>6.9993480178464129E-2</v>
      </c>
      <c r="M34" s="8">
        <f t="shared" si="6"/>
        <v>6.5823958028355486E-2</v>
      </c>
      <c r="N34" s="8">
        <f t="shared" si="6"/>
        <v>2.1560887562440166E-3</v>
      </c>
    </row>
    <row r="35" spans="1:14" ht="38.25" x14ac:dyDescent="0.25">
      <c r="A35" s="14">
        <v>4</v>
      </c>
      <c r="B35" s="9" t="s">
        <v>6</v>
      </c>
      <c r="C35" s="27" t="s">
        <v>8</v>
      </c>
      <c r="D35" s="27" t="s">
        <v>8</v>
      </c>
      <c r="E35" s="27" t="s">
        <v>8</v>
      </c>
      <c r="F35" s="27" t="s">
        <v>8</v>
      </c>
      <c r="G35" s="28" t="s">
        <v>8</v>
      </c>
      <c r="H35" s="28" t="s">
        <v>8</v>
      </c>
      <c r="I35" s="28" t="s">
        <v>8</v>
      </c>
      <c r="J35" s="28" t="s">
        <v>8</v>
      </c>
      <c r="K35" s="29" t="s">
        <v>8</v>
      </c>
      <c r="L35" s="29" t="s">
        <v>8</v>
      </c>
      <c r="M35" s="29" t="s">
        <v>8</v>
      </c>
      <c r="N35" s="29" t="s">
        <v>8</v>
      </c>
    </row>
    <row r="36" spans="1:14" x14ac:dyDescent="0.25">
      <c r="A36" s="14">
        <v>5</v>
      </c>
      <c r="B36" s="15" t="s">
        <v>7</v>
      </c>
      <c r="C36" s="39">
        <v>775.41700000000003</v>
      </c>
      <c r="D36" s="40"/>
      <c r="E36" s="40"/>
      <c r="F36" s="41"/>
      <c r="G36" s="39">
        <v>813.33100000000002</v>
      </c>
      <c r="H36" s="40"/>
      <c r="I36" s="40"/>
      <c r="J36" s="41"/>
      <c r="K36" s="36">
        <v>1226.5309999999999</v>
      </c>
      <c r="L36" s="37"/>
      <c r="M36" s="37"/>
      <c r="N36" s="38"/>
    </row>
    <row r="37" spans="1:14" x14ac:dyDescent="0.25">
      <c r="A37" s="14">
        <v>6</v>
      </c>
      <c r="B37" s="22" t="s">
        <v>30</v>
      </c>
      <c r="C37" s="33">
        <v>606.66</v>
      </c>
      <c r="D37" s="33"/>
      <c r="E37" s="33"/>
      <c r="F37" s="33"/>
      <c r="G37" s="33">
        <v>606.66</v>
      </c>
      <c r="H37" s="33"/>
      <c r="I37" s="33"/>
      <c r="J37" s="33"/>
      <c r="K37" s="33">
        <v>606.66</v>
      </c>
      <c r="L37" s="33"/>
      <c r="M37" s="33"/>
      <c r="N37" s="33"/>
    </row>
    <row r="39" spans="1:14" x14ac:dyDescent="0.25">
      <c r="A39" s="42" t="s">
        <v>32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4"/>
    </row>
    <row r="40" spans="1:14" x14ac:dyDescent="0.25">
      <c r="A40" s="45" t="s">
        <v>12</v>
      </c>
      <c r="B40" s="47" t="s">
        <v>0</v>
      </c>
      <c r="C40" s="49" t="s">
        <v>22</v>
      </c>
      <c r="D40" s="49"/>
      <c r="E40" s="49"/>
      <c r="F40" s="49"/>
      <c r="G40" s="49" t="s">
        <v>23</v>
      </c>
      <c r="H40" s="49"/>
      <c r="I40" s="49"/>
      <c r="J40" s="49"/>
      <c r="K40" s="49" t="s">
        <v>24</v>
      </c>
      <c r="L40" s="49"/>
      <c r="M40" s="49"/>
      <c r="N40" s="49"/>
    </row>
    <row r="41" spans="1:14" ht="15.75" x14ac:dyDescent="0.25">
      <c r="A41" s="46"/>
      <c r="B41" s="48"/>
      <c r="C41" s="3" t="s">
        <v>4</v>
      </c>
      <c r="D41" s="4" t="s">
        <v>3</v>
      </c>
      <c r="E41" s="4" t="s">
        <v>2</v>
      </c>
      <c r="F41" s="4" t="s">
        <v>1</v>
      </c>
      <c r="G41" s="4" t="s">
        <v>4</v>
      </c>
      <c r="H41" s="4" t="s">
        <v>3</v>
      </c>
      <c r="I41" s="4" t="s">
        <v>2</v>
      </c>
      <c r="J41" s="4" t="s">
        <v>1</v>
      </c>
      <c r="K41" s="4" t="s">
        <v>4</v>
      </c>
      <c r="L41" s="4" t="s">
        <v>3</v>
      </c>
      <c r="M41" s="4" t="s">
        <v>2</v>
      </c>
      <c r="N41" s="4" t="s">
        <v>1</v>
      </c>
    </row>
    <row r="42" spans="1:14" ht="63.75" x14ac:dyDescent="0.25">
      <c r="A42" s="16">
        <v>1</v>
      </c>
      <c r="B42" s="17" t="s">
        <v>13</v>
      </c>
      <c r="C42" s="5">
        <f>'[9]Отпуск ЭЭ сет организациями'!$H$40</f>
        <v>0.35499999999999998</v>
      </c>
      <c r="D42" s="5">
        <f>'[9]Отпуск ЭЭ сет организациями'!$I$40</f>
        <v>1088.338</v>
      </c>
      <c r="E42" s="5">
        <f>'[9]Отпуск ЭЭ сет организациями'!$J$40</f>
        <v>5024.4349999999995</v>
      </c>
      <c r="F42" s="5">
        <f>'[9]Отпуск ЭЭ сет организациями'!$K$40</f>
        <v>385.08499999999998</v>
      </c>
      <c r="G42" s="5">
        <f>'[10]Отпуск ЭЭ сет организациями'!$H$40</f>
        <v>0.45900000000000002</v>
      </c>
      <c r="H42" s="5">
        <f>'[10]Отпуск ЭЭ сет организациями'!$I$40</f>
        <v>1157.1300000000001</v>
      </c>
      <c r="I42" s="5">
        <f>'[10]Отпуск ЭЭ сет организациями'!$J$40</f>
        <v>5744.3989999999994</v>
      </c>
      <c r="J42" s="5">
        <f>'[10]Отпуск ЭЭ сет организациями'!$K$40</f>
        <v>446.91</v>
      </c>
      <c r="K42" s="5">
        <f>'[11]Отпуск ЭЭ сет организациями'!$H$40</f>
        <v>0.505</v>
      </c>
      <c r="L42" s="5">
        <f>'[11]Отпуск ЭЭ сет организациями'!$I$40</f>
        <v>952.93100000000004</v>
      </c>
      <c r="M42" s="5">
        <f>'[11]Отпуск ЭЭ сет организациями'!$J$40</f>
        <v>6480.4430769999999</v>
      </c>
      <c r="N42" s="5">
        <f>'[11]Отпуск ЭЭ сет организациями'!$K$40</f>
        <v>483.39</v>
      </c>
    </row>
    <row r="43" spans="1:14" ht="51" x14ac:dyDescent="0.25">
      <c r="A43" s="16">
        <v>2</v>
      </c>
      <c r="B43" s="17" t="s">
        <v>14</v>
      </c>
      <c r="C43" s="30">
        <f t="shared" ref="C43:F43" si="7">C42</f>
        <v>0.35499999999999998</v>
      </c>
      <c r="D43" s="5">
        <f t="shared" si="7"/>
        <v>1088.338</v>
      </c>
      <c r="E43" s="5">
        <f t="shared" si="7"/>
        <v>5024.4349999999995</v>
      </c>
      <c r="F43" s="5">
        <f t="shared" si="7"/>
        <v>385.08499999999998</v>
      </c>
      <c r="G43" s="21">
        <f>G42</f>
        <v>0.45900000000000002</v>
      </c>
      <c r="H43" s="5">
        <f>H42</f>
        <v>1157.1300000000001</v>
      </c>
      <c r="I43" s="5">
        <f>I42</f>
        <v>5744.3989999999994</v>
      </c>
      <c r="J43" s="5">
        <f>J42</f>
        <v>446.91</v>
      </c>
      <c r="K43" s="32">
        <f>K42</f>
        <v>0.505</v>
      </c>
      <c r="L43" s="5">
        <f>L42</f>
        <v>952.93100000000004</v>
      </c>
      <c r="M43" s="5">
        <f>M42</f>
        <v>6480.4430769999999</v>
      </c>
      <c r="N43" s="5">
        <f>N42</f>
        <v>483.39</v>
      </c>
    </row>
    <row r="44" spans="1:14" ht="22.5" customHeight="1" x14ac:dyDescent="0.25">
      <c r="A44" s="34">
        <v>3</v>
      </c>
      <c r="B44" s="35" t="s">
        <v>5</v>
      </c>
      <c r="C44" s="30">
        <f>'[9]Отпуск ЭЭ сет организациями'!$H$57</f>
        <v>1.4E-2</v>
      </c>
      <c r="D44" s="5">
        <f>'[9]Отпуск ЭЭ сет организациями'!$I$57</f>
        <v>59.828000000000003</v>
      </c>
      <c r="E44" s="5">
        <f>'[9]Отпуск ЭЭ сет организациями'!$J$57</f>
        <v>367.20762024999527</v>
      </c>
      <c r="F44" s="5">
        <f>'[9]Отпуск ЭЭ сет организациями'!$K$57</f>
        <v>1.704</v>
      </c>
      <c r="G44" s="31">
        <f>'[10]Отпуск ЭЭ сет организациями'!$H$57</f>
        <v>1.7999999999999999E-2</v>
      </c>
      <c r="H44" s="5">
        <f>'[10]Отпуск ЭЭ сет организациями'!$I$57</f>
        <v>65.298000000000002</v>
      </c>
      <c r="I44" s="5">
        <f>'[10]Отпуск ЭЭ сет организациями'!$J$57</f>
        <v>268.91437500000092</v>
      </c>
      <c r="J44" s="5">
        <f>'[10]Отпуск ЭЭ сет организациями'!$K$57</f>
        <v>2.2850000000000001</v>
      </c>
      <c r="K44" s="32">
        <f>'[11]Отпуск ЭЭ сет организациями'!$H$57</f>
        <v>0.02</v>
      </c>
      <c r="L44" s="5">
        <f>'[11]Отпуск ЭЭ сет организациями'!$I$57</f>
        <v>72.338999999999999</v>
      </c>
      <c r="M44" s="5">
        <f>'[11]Отпуск ЭЭ сет организациями'!$J$57</f>
        <v>439.20066999999887</v>
      </c>
      <c r="N44" s="5">
        <f>'[11]Отпуск ЭЭ сет организациями'!$K$57</f>
        <v>2.5299999999999998</v>
      </c>
    </row>
    <row r="45" spans="1:14" ht="27" customHeight="1" x14ac:dyDescent="0.25">
      <c r="A45" s="34"/>
      <c r="B45" s="35"/>
      <c r="C45" s="8">
        <f t="shared" ref="C45:J45" si="8">C44/C42</f>
        <v>3.9436619718309862E-2</v>
      </c>
      <c r="D45" s="8">
        <f t="shared" si="8"/>
        <v>5.4971892922970625E-2</v>
      </c>
      <c r="E45" s="8">
        <f t="shared" si="8"/>
        <v>7.3084360778872717E-2</v>
      </c>
      <c r="F45" s="8">
        <f t="shared" si="8"/>
        <v>4.4249970785670695E-3</v>
      </c>
      <c r="G45" s="8">
        <f t="shared" si="8"/>
        <v>3.9215686274509796E-2</v>
      </c>
      <c r="H45" s="8">
        <f t="shared" si="8"/>
        <v>5.643099738145238E-2</v>
      </c>
      <c r="I45" s="8">
        <f t="shared" si="8"/>
        <v>4.6813317633402719E-2</v>
      </c>
      <c r="J45" s="8">
        <f t="shared" si="8"/>
        <v>5.1128862634534922E-3</v>
      </c>
      <c r="K45" s="8">
        <f t="shared" ref="K45:N45" si="9">K44/K42</f>
        <v>3.9603960396039604E-2</v>
      </c>
      <c r="L45" s="8">
        <f t="shared" si="9"/>
        <v>7.5912106962623738E-2</v>
      </c>
      <c r="M45" s="8">
        <f t="shared" si="9"/>
        <v>6.7773247103856765E-2</v>
      </c>
      <c r="N45" s="8">
        <f t="shared" si="9"/>
        <v>5.2338691325844551E-3</v>
      </c>
    </row>
    <row r="46" spans="1:14" ht="38.25" x14ac:dyDescent="0.25">
      <c r="A46" s="16">
        <v>4</v>
      </c>
      <c r="B46" s="9" t="s">
        <v>6</v>
      </c>
      <c r="C46" s="30" t="s">
        <v>8</v>
      </c>
      <c r="D46" s="30" t="s">
        <v>8</v>
      </c>
      <c r="E46" s="30" t="s">
        <v>8</v>
      </c>
      <c r="F46" s="30" t="s">
        <v>8</v>
      </c>
      <c r="G46" s="21" t="s">
        <v>8</v>
      </c>
      <c r="H46" s="21" t="s">
        <v>8</v>
      </c>
      <c r="I46" s="21" t="s">
        <v>8</v>
      </c>
      <c r="J46" s="21" t="s">
        <v>8</v>
      </c>
      <c r="K46" s="32" t="s">
        <v>8</v>
      </c>
      <c r="L46" s="32" t="s">
        <v>8</v>
      </c>
      <c r="M46" s="32" t="s">
        <v>8</v>
      </c>
      <c r="N46" s="32" t="s">
        <v>8</v>
      </c>
    </row>
    <row r="47" spans="1:14" x14ac:dyDescent="0.25">
      <c r="A47" s="16">
        <v>5</v>
      </c>
      <c r="B47" s="17" t="s">
        <v>7</v>
      </c>
      <c r="C47" s="36">
        <v>1371.28</v>
      </c>
      <c r="D47" s="37"/>
      <c r="E47" s="37"/>
      <c r="F47" s="38"/>
      <c r="G47" s="39">
        <v>1039.0730000000001</v>
      </c>
      <c r="H47" s="40"/>
      <c r="I47" s="40"/>
      <c r="J47" s="41"/>
      <c r="K47" s="36">
        <v>1567.8130000000001</v>
      </c>
      <c r="L47" s="37"/>
      <c r="M47" s="37"/>
      <c r="N47" s="38"/>
    </row>
    <row r="48" spans="1:14" x14ac:dyDescent="0.25">
      <c r="A48" s="16">
        <v>6</v>
      </c>
      <c r="B48" s="22" t="s">
        <v>30</v>
      </c>
      <c r="C48" s="33">
        <v>606.66</v>
      </c>
      <c r="D48" s="33"/>
      <c r="E48" s="33"/>
      <c r="F48" s="33"/>
      <c r="G48" s="33">
        <v>606.66</v>
      </c>
      <c r="H48" s="33"/>
      <c r="I48" s="33"/>
      <c r="J48" s="33"/>
      <c r="K48" s="33">
        <v>606.66</v>
      </c>
      <c r="L48" s="33"/>
      <c r="M48" s="33"/>
      <c r="N48" s="33"/>
    </row>
  </sheetData>
  <mergeCells count="57">
    <mergeCell ref="B1:G1"/>
    <mergeCell ref="A11:A12"/>
    <mergeCell ref="B11:B12"/>
    <mergeCell ref="C15:F15"/>
    <mergeCell ref="G15:J15"/>
    <mergeCell ref="K15:N15"/>
    <mergeCell ref="C14:F14"/>
    <mergeCell ref="G14:J14"/>
    <mergeCell ref="K14:N14"/>
    <mergeCell ref="A6:N6"/>
    <mergeCell ref="A7:A8"/>
    <mergeCell ref="B7:B8"/>
    <mergeCell ref="C7:F7"/>
    <mergeCell ref="G7:J7"/>
    <mergeCell ref="K7:N7"/>
    <mergeCell ref="A17:N17"/>
    <mergeCell ref="A18:A19"/>
    <mergeCell ref="B18:B19"/>
    <mergeCell ref="C18:F18"/>
    <mergeCell ref="G18:J18"/>
    <mergeCell ref="K18:N18"/>
    <mergeCell ref="A22:A23"/>
    <mergeCell ref="B22:B23"/>
    <mergeCell ref="C26:F26"/>
    <mergeCell ref="G26:J26"/>
    <mergeCell ref="K26:N26"/>
    <mergeCell ref="K25:N25"/>
    <mergeCell ref="G25:J25"/>
    <mergeCell ref="C25:F25"/>
    <mergeCell ref="A28:N28"/>
    <mergeCell ref="A29:A30"/>
    <mergeCell ref="B29:B30"/>
    <mergeCell ref="C29:F29"/>
    <mergeCell ref="G29:J29"/>
    <mergeCell ref="K29:N29"/>
    <mergeCell ref="C37:F37"/>
    <mergeCell ref="G37:J37"/>
    <mergeCell ref="K37:N37"/>
    <mergeCell ref="C36:F36"/>
    <mergeCell ref="A33:A34"/>
    <mergeCell ref="B33:B34"/>
    <mergeCell ref="K36:N36"/>
    <mergeCell ref="G36:J36"/>
    <mergeCell ref="A39:N39"/>
    <mergeCell ref="A40:A41"/>
    <mergeCell ref="B40:B41"/>
    <mergeCell ref="C40:F40"/>
    <mergeCell ref="G40:J40"/>
    <mergeCell ref="K40:N40"/>
    <mergeCell ref="C48:F48"/>
    <mergeCell ref="G48:J48"/>
    <mergeCell ref="K48:N48"/>
    <mergeCell ref="A44:A45"/>
    <mergeCell ref="B44:B45"/>
    <mergeCell ref="C47:F47"/>
    <mergeCell ref="G47:J47"/>
    <mergeCell ref="K47:N4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2020-01-20T09:02:08Z</dcterms:modified>
</cp:coreProperties>
</file>