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80" windowWidth="28470" windowHeight="12585"/>
  </bookViews>
  <sheets>
    <sheet name="Прил 2" sheetId="1" r:id="rId1"/>
    <sheet name="Прил 3" sheetId="2" r:id="rId2"/>
    <sheet name="Прил 4" sheetId="3" r:id="rId3"/>
    <sheet name="Прил 5" sheetId="4" r:id="rId4"/>
    <sheet name="Прил 6" sheetId="5" r:id="rId5"/>
    <sheet name="Прил 7" sheetId="6" r:id="rId6"/>
    <sheet name="Прил 8" sheetId="7" r:id="rId7"/>
    <sheet name="Прил 9" sheetId="8" r:id="rId8"/>
  </sheets>
  <externalReferences>
    <externalReference r:id="rId9"/>
  </externalReferences>
  <definedNames>
    <definedName name="sub_3001" localSheetId="1">'Прил 3'!$A$12</definedName>
    <definedName name="sub_3002" localSheetId="1">'Прил 3'!$A$15</definedName>
    <definedName name="sub_3003" localSheetId="1">'Прил 3'!$A$16</definedName>
    <definedName name="sub_3004" localSheetId="1">'Прил 3'!$A$17</definedName>
    <definedName name="sub_3005" localSheetId="1">'Прил 3'!$A$18</definedName>
    <definedName name="sub_3006" localSheetId="1">'Прил 3'!$A$19</definedName>
    <definedName name="sub_3007" localSheetId="1">'Прил 3'!$A$20</definedName>
    <definedName name="sub_3008" localSheetId="1">'Прил 3'!$A$44</definedName>
    <definedName name="sub_333" localSheetId="1">'Прил 3'!$A$251</definedName>
    <definedName name="sub_4001" localSheetId="2">'Прил 4'!$A$11</definedName>
    <definedName name="sub_4002" localSheetId="2">'Прил 4'!$A$14</definedName>
    <definedName name="sub_4003" localSheetId="2">'Прил 4'!$A$15</definedName>
    <definedName name="sub_4004" localSheetId="2">'Прил 4'!$A$21</definedName>
    <definedName name="sub_4005" localSheetId="2">'Прил 4'!$A$24</definedName>
    <definedName name="sub_4006" localSheetId="2">'Прил 4'!$A$27</definedName>
    <definedName name="sub_444" localSheetId="2">'Прил 4'!$A$33</definedName>
    <definedName name="sub_5001" localSheetId="3">'Прил 5'!$A$10</definedName>
    <definedName name="sub_5002" localSheetId="3">'Прил 5'!$A$34</definedName>
    <definedName name="sub_5003" localSheetId="3">'Прил 5'!$A$35</definedName>
    <definedName name="sub_6001" localSheetId="4">'Прил 6'!$A$10</definedName>
    <definedName name="sub_6002" localSheetId="4">'Прил 6'!$A$11</definedName>
    <definedName name="sub_6003" localSheetId="4">'Прил 6'!$A$12</definedName>
    <definedName name="sub_7001" localSheetId="5">'Прил 7'!$A$2</definedName>
    <definedName name="sub_7002" localSheetId="5">'Прил 7'!$A$6</definedName>
    <definedName name="sub_8001" localSheetId="6">'Прил 8'!$A$5</definedName>
    <definedName name="sub_8002" localSheetId="6">'Прил 8'!#REF!</definedName>
    <definedName name="sub_8003" localSheetId="6">'Прил 8'!$A$11</definedName>
    <definedName name="sub_8004" localSheetId="6">'Прил 8'!$A$14</definedName>
    <definedName name="sub_8005" localSheetId="6">'Прил 8'!$A$17</definedName>
    <definedName name="sub_8006" localSheetId="6">'Прил 8'!$A$20</definedName>
    <definedName name="sub_881" localSheetId="6">'Прил 8'!$A$31</definedName>
    <definedName name="sub_882" localSheetId="6">'Прил 8'!$A$32</definedName>
    <definedName name="sub_9001" localSheetId="7">'Прил 9'!$A$12</definedName>
    <definedName name="sub_9002" localSheetId="7">'Прил 9'!$A$15</definedName>
    <definedName name="sub_9003" localSheetId="7">'Прил 9'!$A$18</definedName>
    <definedName name="sub_9004" localSheetId="7">'Прил 9'!$A$21</definedName>
    <definedName name="sub_9005" localSheetId="7">'Прил 9'!$A$24</definedName>
    <definedName name="sub_9006" localSheetId="7">'Прил 9'!$A$27</definedName>
    <definedName name="sub_991" localSheetId="7">'Прил 9'!$A$29</definedName>
    <definedName name="sub_992" localSheetId="7">'Прил 9'!$A$31</definedName>
    <definedName name="_xlnm.Print_Area" localSheetId="0">'Прил 2'!$A$1:$H$30</definedName>
    <definedName name="_xlnm.Print_Area" localSheetId="1">'Прил 3'!$A$1:$K$259</definedName>
    <definedName name="_xlnm.Print_Area" localSheetId="2">'Прил 4'!$A$1:$F$33</definedName>
  </definedNames>
  <calcPr calcId="124519"/>
</workbook>
</file>

<file path=xl/calcChain.xml><?xml version="1.0" encoding="utf-8"?>
<calcChain xmlns="http://schemas.openxmlformats.org/spreadsheetml/2006/main">
  <c r="F15" i="2"/>
  <c r="G15"/>
  <c r="H15"/>
  <c r="I15"/>
  <c r="J15"/>
  <c r="K15"/>
  <c r="E15"/>
  <c r="F29" i="3"/>
  <c r="F28"/>
  <c r="E29"/>
  <c r="G18" i="2"/>
  <c r="H18"/>
  <c r="I18"/>
  <c r="J18"/>
  <c r="K18"/>
  <c r="G19"/>
  <c r="H19"/>
  <c r="I19"/>
  <c r="J19"/>
  <c r="F19"/>
  <c r="D19"/>
  <c r="D18"/>
  <c r="D17"/>
  <c r="D16"/>
  <c r="C28" i="3"/>
  <c r="C25"/>
  <c r="C22"/>
  <c r="C12"/>
  <c r="D22" i="4"/>
  <c r="D20" l="1"/>
  <c r="D10"/>
  <c r="D35"/>
  <c r="C35"/>
  <c r="C20"/>
  <c r="D15"/>
  <c r="E12" i="3"/>
  <c r="D28"/>
  <c r="D25"/>
  <c r="D22"/>
  <c r="D12"/>
  <c r="D15" i="2"/>
  <c r="E17" i="1" l="1"/>
  <c r="C10" i="4"/>
  <c r="D29" i="3"/>
  <c r="D26"/>
  <c r="D23"/>
  <c r="D13"/>
  <c r="I248" i="2"/>
  <c r="D248"/>
  <c r="H248"/>
  <c r="G248"/>
  <c r="K248" s="1"/>
  <c r="F248"/>
  <c r="J248" s="1"/>
  <c r="I219"/>
  <c r="G219"/>
  <c r="K219"/>
  <c r="I220"/>
  <c r="G220"/>
  <c r="K220"/>
  <c r="I221"/>
  <c r="I222"/>
  <c r="G222"/>
  <c r="K222"/>
  <c r="I223"/>
  <c r="I224"/>
  <c r="G224"/>
  <c r="K224"/>
  <c r="D225"/>
  <c r="H225"/>
  <c r="I225"/>
  <c r="I226"/>
  <c r="I227"/>
  <c r="I228"/>
  <c r="I229"/>
  <c r="G229"/>
  <c r="K229"/>
  <c r="I230"/>
  <c r="G230"/>
  <c r="K230"/>
  <c r="D231"/>
  <c r="H231"/>
  <c r="I231"/>
  <c r="I232"/>
  <c r="I234"/>
  <c r="G234"/>
  <c r="K234"/>
  <c r="I235"/>
  <c r="I236"/>
  <c r="I237"/>
  <c r="I238"/>
  <c r="I239"/>
  <c r="I240"/>
  <c r="I242"/>
  <c r="I243"/>
  <c r="I244"/>
  <c r="I245"/>
  <c r="I246"/>
  <c r="I218"/>
  <c r="D219"/>
  <c r="H219" s="1"/>
  <c r="F219"/>
  <c r="J219" s="1"/>
  <c r="G221"/>
  <c r="K221" s="1"/>
  <c r="G223"/>
  <c r="K223" s="1"/>
  <c r="F225"/>
  <c r="J225" s="1"/>
  <c r="G225"/>
  <c r="K225" s="1"/>
  <c r="G226"/>
  <c r="K226" s="1"/>
  <c r="G227"/>
  <c r="K227" s="1"/>
  <c r="G228"/>
  <c r="K228" s="1"/>
  <c r="D229"/>
  <c r="H229" s="1"/>
  <c r="F229"/>
  <c r="J229" s="1"/>
  <c r="F231"/>
  <c r="J231" s="1"/>
  <c r="G231"/>
  <c r="K231" s="1"/>
  <c r="G232"/>
  <c r="K232" s="1"/>
  <c r="G235"/>
  <c r="K235" s="1"/>
  <c r="G236"/>
  <c r="K236" s="1"/>
  <c r="G237"/>
  <c r="K237" s="1"/>
  <c r="G238"/>
  <c r="K238" s="1"/>
  <c r="G239"/>
  <c r="K239" s="1"/>
  <c r="G240"/>
  <c r="K240" s="1"/>
  <c r="G242"/>
  <c r="K242" s="1"/>
  <c r="G243"/>
  <c r="K243" s="1"/>
  <c r="G244"/>
  <c r="K244" s="1"/>
  <c r="G245"/>
  <c r="K245" s="1"/>
  <c r="G246"/>
  <c r="K246" s="1"/>
  <c r="G218"/>
  <c r="K218" s="1"/>
  <c r="D243"/>
  <c r="F243" s="1"/>
  <c r="J243" s="1"/>
  <c r="D244"/>
  <c r="H244" s="1"/>
  <c r="D245"/>
  <c r="F245" s="1"/>
  <c r="J245" s="1"/>
  <c r="D246"/>
  <c r="H246" s="1"/>
  <c r="D242"/>
  <c r="H242" s="1"/>
  <c r="D235"/>
  <c r="H235" s="1"/>
  <c r="D236"/>
  <c r="F236" s="1"/>
  <c r="J236" s="1"/>
  <c r="D237"/>
  <c r="H237" s="1"/>
  <c r="D238"/>
  <c r="F238" s="1"/>
  <c r="J238" s="1"/>
  <c r="D239"/>
  <c r="H239" s="1"/>
  <c r="D240"/>
  <c r="F240" s="1"/>
  <c r="J240" s="1"/>
  <c r="D234"/>
  <c r="H234" s="1"/>
  <c r="D220"/>
  <c r="H220" s="1"/>
  <c r="D221"/>
  <c r="H221" s="1"/>
  <c r="D222"/>
  <c r="H222" s="1"/>
  <c r="D223"/>
  <c r="H223" s="1"/>
  <c r="D224"/>
  <c r="H224" s="1"/>
  <c r="D226"/>
  <c r="H226" s="1"/>
  <c r="D227"/>
  <c r="F227" s="1"/>
  <c r="J227" s="1"/>
  <c r="D228"/>
  <c r="H228" s="1"/>
  <c r="D230"/>
  <c r="H230" s="1"/>
  <c r="D232"/>
  <c r="H232" s="1"/>
  <c r="D218"/>
  <c r="H218" s="1"/>
  <c r="I216"/>
  <c r="K216"/>
  <c r="I215"/>
  <c r="K215" s="1"/>
  <c r="D216"/>
  <c r="F216" s="1"/>
  <c r="H216"/>
  <c r="J216" s="1"/>
  <c r="I214"/>
  <c r="K214" s="1"/>
  <c r="D215"/>
  <c r="H215" s="1"/>
  <c r="J215" s="1"/>
  <c r="F215"/>
  <c r="G215"/>
  <c r="G216"/>
  <c r="G214"/>
  <c r="D214"/>
  <c r="H214" s="1"/>
  <c r="J214" s="1"/>
  <c r="F204"/>
  <c r="F205"/>
  <c r="J205" s="1"/>
  <c r="F206"/>
  <c r="F207"/>
  <c r="J207" s="1"/>
  <c r="F208"/>
  <c r="F209"/>
  <c r="J209" s="1"/>
  <c r="F210"/>
  <c r="F211"/>
  <c r="J211" s="1"/>
  <c r="F212"/>
  <c r="F203"/>
  <c r="J204"/>
  <c r="K204"/>
  <c r="K205"/>
  <c r="J206"/>
  <c r="K206"/>
  <c r="K207"/>
  <c r="J208"/>
  <c r="K208"/>
  <c r="K209"/>
  <c r="J210"/>
  <c r="K210"/>
  <c r="K211"/>
  <c r="J212"/>
  <c r="K212"/>
  <c r="K203"/>
  <c r="J203"/>
  <c r="F193"/>
  <c r="F194"/>
  <c r="J194" s="1"/>
  <c r="F195"/>
  <c r="J195" s="1"/>
  <c r="F196"/>
  <c r="J196" s="1"/>
  <c r="F197"/>
  <c r="F198"/>
  <c r="J198" s="1"/>
  <c r="F199"/>
  <c r="J199" s="1"/>
  <c r="F200"/>
  <c r="J200" s="1"/>
  <c r="F201"/>
  <c r="F192"/>
  <c r="J193"/>
  <c r="K193"/>
  <c r="K194"/>
  <c r="K195"/>
  <c r="K196"/>
  <c r="J197"/>
  <c r="K197"/>
  <c r="K198"/>
  <c r="K199"/>
  <c r="K200"/>
  <c r="J201"/>
  <c r="K201"/>
  <c r="K192"/>
  <c r="J192"/>
  <c r="F182"/>
  <c r="F183"/>
  <c r="J183" s="1"/>
  <c r="F184"/>
  <c r="J184" s="1"/>
  <c r="F185"/>
  <c r="F186"/>
  <c r="F187"/>
  <c r="J187" s="1"/>
  <c r="F188"/>
  <c r="J188" s="1"/>
  <c r="F189"/>
  <c r="F190"/>
  <c r="J190" s="1"/>
  <c r="F181"/>
  <c r="J182"/>
  <c r="K182"/>
  <c r="K183"/>
  <c r="K184"/>
  <c r="J185"/>
  <c r="K185"/>
  <c r="J186"/>
  <c r="K186"/>
  <c r="K187"/>
  <c r="K188"/>
  <c r="J189"/>
  <c r="K189"/>
  <c r="K190"/>
  <c r="K181"/>
  <c r="J181"/>
  <c r="K171"/>
  <c r="K172"/>
  <c r="K173"/>
  <c r="K174"/>
  <c r="K175"/>
  <c r="K176"/>
  <c r="K177"/>
  <c r="K178"/>
  <c r="K179"/>
  <c r="K170"/>
  <c r="F171"/>
  <c r="J171" s="1"/>
  <c r="F172"/>
  <c r="J172" s="1"/>
  <c r="F173"/>
  <c r="J173" s="1"/>
  <c r="F174"/>
  <c r="J174" s="1"/>
  <c r="F175"/>
  <c r="J175" s="1"/>
  <c r="F176"/>
  <c r="J176" s="1"/>
  <c r="F177"/>
  <c r="J177" s="1"/>
  <c r="F178"/>
  <c r="J178" s="1"/>
  <c r="F179"/>
  <c r="J179" s="1"/>
  <c r="F170"/>
  <c r="J170" s="1"/>
  <c r="K157"/>
  <c r="K158"/>
  <c r="K159"/>
  <c r="K160"/>
  <c r="K161"/>
  <c r="K162"/>
  <c r="K163"/>
  <c r="K164"/>
  <c r="K165"/>
  <c r="K166"/>
  <c r="K167"/>
  <c r="K168"/>
  <c r="K156"/>
  <c r="F157"/>
  <c r="J157" s="1"/>
  <c r="F158"/>
  <c r="J158" s="1"/>
  <c r="F159"/>
  <c r="J159" s="1"/>
  <c r="F160"/>
  <c r="J160" s="1"/>
  <c r="F161"/>
  <c r="J161" s="1"/>
  <c r="F162"/>
  <c r="J162" s="1"/>
  <c r="F163"/>
  <c r="J163" s="1"/>
  <c r="F164"/>
  <c r="J164" s="1"/>
  <c r="F165"/>
  <c r="J165" s="1"/>
  <c r="F166"/>
  <c r="J166" s="1"/>
  <c r="F167"/>
  <c r="J167" s="1"/>
  <c r="F168"/>
  <c r="J168" s="1"/>
  <c r="F156"/>
  <c r="J156" s="1"/>
  <c r="K143"/>
  <c r="K144"/>
  <c r="K145"/>
  <c r="K146"/>
  <c r="K147"/>
  <c r="K148"/>
  <c r="K149"/>
  <c r="K150"/>
  <c r="K151"/>
  <c r="K152"/>
  <c r="K153"/>
  <c r="K154"/>
  <c r="K142"/>
  <c r="F143"/>
  <c r="J143" s="1"/>
  <c r="F144"/>
  <c r="J144" s="1"/>
  <c r="F145"/>
  <c r="J145" s="1"/>
  <c r="F146"/>
  <c r="J146" s="1"/>
  <c r="F147"/>
  <c r="J147" s="1"/>
  <c r="F148"/>
  <c r="J148" s="1"/>
  <c r="F149"/>
  <c r="J149" s="1"/>
  <c r="F150"/>
  <c r="J150" s="1"/>
  <c r="F151"/>
  <c r="J151" s="1"/>
  <c r="F152"/>
  <c r="J152" s="1"/>
  <c r="F153"/>
  <c r="J153" s="1"/>
  <c r="F154"/>
  <c r="J154" s="1"/>
  <c r="F142"/>
  <c r="J142" s="1"/>
  <c r="I131"/>
  <c r="I132"/>
  <c r="I133"/>
  <c r="I134"/>
  <c r="I135"/>
  <c r="I136"/>
  <c r="I137"/>
  <c r="I138"/>
  <c r="I139"/>
  <c r="I140"/>
  <c r="I130"/>
  <c r="D131"/>
  <c r="H131" s="1"/>
  <c r="D132"/>
  <c r="H132" s="1"/>
  <c r="D133"/>
  <c r="H133" s="1"/>
  <c r="D134"/>
  <c r="H134" s="1"/>
  <c r="D135"/>
  <c r="H135" s="1"/>
  <c r="D136"/>
  <c r="H136" s="1"/>
  <c r="D137"/>
  <c r="H137" s="1"/>
  <c r="D138"/>
  <c r="H138" s="1"/>
  <c r="D139"/>
  <c r="H139" s="1"/>
  <c r="D140"/>
  <c r="H140" s="1"/>
  <c r="D130"/>
  <c r="H130" s="1"/>
  <c r="I119"/>
  <c r="I120"/>
  <c r="I121"/>
  <c r="I122"/>
  <c r="I123"/>
  <c r="I124"/>
  <c r="I125"/>
  <c r="I126"/>
  <c r="I127"/>
  <c r="I128"/>
  <c r="I118"/>
  <c r="D119"/>
  <c r="H119" s="1"/>
  <c r="D120"/>
  <c r="H120" s="1"/>
  <c r="D121"/>
  <c r="H121" s="1"/>
  <c r="D122"/>
  <c r="H122" s="1"/>
  <c r="D123"/>
  <c r="H123" s="1"/>
  <c r="D124"/>
  <c r="H124" s="1"/>
  <c r="D125"/>
  <c r="H125" s="1"/>
  <c r="D126"/>
  <c r="H126" s="1"/>
  <c r="D127"/>
  <c r="H127" s="1"/>
  <c r="D128"/>
  <c r="H128" s="1"/>
  <c r="D118"/>
  <c r="H118" s="1"/>
  <c r="I107"/>
  <c r="I108"/>
  <c r="I109"/>
  <c r="I110"/>
  <c r="I111"/>
  <c r="I112"/>
  <c r="I113"/>
  <c r="I114"/>
  <c r="I115"/>
  <c r="I116"/>
  <c r="I106"/>
  <c r="D107"/>
  <c r="H107" s="1"/>
  <c r="D108"/>
  <c r="H108" s="1"/>
  <c r="D109"/>
  <c r="H109" s="1"/>
  <c r="D110"/>
  <c r="H110" s="1"/>
  <c r="D111"/>
  <c r="H111" s="1"/>
  <c r="D112"/>
  <c r="H112" s="1"/>
  <c r="D113"/>
  <c r="H113" s="1"/>
  <c r="D114"/>
  <c r="H114" s="1"/>
  <c r="D115"/>
  <c r="H115" s="1"/>
  <c r="D116"/>
  <c r="H116" s="1"/>
  <c r="D106"/>
  <c r="H106" s="1"/>
  <c r="I104"/>
  <c r="I95"/>
  <c r="I96"/>
  <c r="I97"/>
  <c r="I98"/>
  <c r="I99"/>
  <c r="I100"/>
  <c r="I101"/>
  <c r="I102"/>
  <c r="I103"/>
  <c r="I94"/>
  <c r="D95"/>
  <c r="H95" s="1"/>
  <c r="D96"/>
  <c r="H96" s="1"/>
  <c r="D97"/>
  <c r="H97" s="1"/>
  <c r="D98"/>
  <c r="H98" s="1"/>
  <c r="D99"/>
  <c r="H99" s="1"/>
  <c r="D100"/>
  <c r="H100" s="1"/>
  <c r="D101"/>
  <c r="H101" s="1"/>
  <c r="D102"/>
  <c r="H102" s="1"/>
  <c r="D103"/>
  <c r="H103" s="1"/>
  <c r="D104"/>
  <c r="H104" s="1"/>
  <c r="D94"/>
  <c r="H94" s="1"/>
  <c r="I83"/>
  <c r="I84"/>
  <c r="I85"/>
  <c r="I86"/>
  <c r="I87"/>
  <c r="I88"/>
  <c r="I89"/>
  <c r="I90"/>
  <c r="I91"/>
  <c r="I92"/>
  <c r="I82"/>
  <c r="D83"/>
  <c r="H83" s="1"/>
  <c r="D84"/>
  <c r="H84" s="1"/>
  <c r="H85"/>
  <c r="D86"/>
  <c r="H86" s="1"/>
  <c r="D87"/>
  <c r="H87" s="1"/>
  <c r="D88"/>
  <c r="H88" s="1"/>
  <c r="D89"/>
  <c r="H89" s="1"/>
  <c r="D90"/>
  <c r="H90" s="1"/>
  <c r="D91"/>
  <c r="H91" s="1"/>
  <c r="D92"/>
  <c r="H92" s="1"/>
  <c r="D82"/>
  <c r="H82" s="1"/>
  <c r="I71"/>
  <c r="I72"/>
  <c r="I73"/>
  <c r="I74"/>
  <c r="I75"/>
  <c r="I76"/>
  <c r="I77"/>
  <c r="I78"/>
  <c r="I79"/>
  <c r="I80"/>
  <c r="I70"/>
  <c r="D71"/>
  <c r="H71" s="1"/>
  <c r="D72"/>
  <c r="H72" s="1"/>
  <c r="D73"/>
  <c r="H73" s="1"/>
  <c r="D74"/>
  <c r="H74" s="1"/>
  <c r="D75"/>
  <c r="H75" s="1"/>
  <c r="D76"/>
  <c r="H76" s="1"/>
  <c r="D77"/>
  <c r="H77" s="1"/>
  <c r="D78"/>
  <c r="H78" s="1"/>
  <c r="D79"/>
  <c r="H79" s="1"/>
  <c r="D80"/>
  <c r="H80" s="1"/>
  <c r="D70"/>
  <c r="H70" s="1"/>
  <c r="I59"/>
  <c r="I60"/>
  <c r="I61"/>
  <c r="I62"/>
  <c r="I63"/>
  <c r="I64"/>
  <c r="I65"/>
  <c r="I66"/>
  <c r="I67"/>
  <c r="I68"/>
  <c r="I58"/>
  <c r="D64"/>
  <c r="H64" s="1"/>
  <c r="D66"/>
  <c r="H66" s="1"/>
  <c r="D67"/>
  <c r="H67" s="1"/>
  <c r="D68"/>
  <c r="H68" s="1"/>
  <c r="D59"/>
  <c r="H59" s="1"/>
  <c r="D60"/>
  <c r="H60" s="1"/>
  <c r="D61"/>
  <c r="H61" s="1"/>
  <c r="D62"/>
  <c r="H62" s="1"/>
  <c r="D63"/>
  <c r="H63" s="1"/>
  <c r="D65"/>
  <c r="H65" s="1"/>
  <c r="D58"/>
  <c r="H58" s="1"/>
  <c r="I47"/>
  <c r="I48"/>
  <c r="I49"/>
  <c r="I50"/>
  <c r="I51"/>
  <c r="I52"/>
  <c r="I53"/>
  <c r="I54"/>
  <c r="I55"/>
  <c r="I56"/>
  <c r="I46"/>
  <c r="D54"/>
  <c r="H54" s="1"/>
  <c r="D55"/>
  <c r="H55" s="1"/>
  <c r="D56"/>
  <c r="H56" s="1"/>
  <c r="D47"/>
  <c r="H47" s="1"/>
  <c r="D48"/>
  <c r="H48" s="1"/>
  <c r="D49"/>
  <c r="H49" s="1"/>
  <c r="D50"/>
  <c r="H50" s="1"/>
  <c r="D51"/>
  <c r="H51" s="1"/>
  <c r="D52"/>
  <c r="H52" s="1"/>
  <c r="D53"/>
  <c r="H53" s="1"/>
  <c r="D46"/>
  <c r="H46" s="1"/>
  <c r="K36"/>
  <c r="K37"/>
  <c r="K38"/>
  <c r="K40"/>
  <c r="K41"/>
  <c r="K42"/>
  <c r="K43"/>
  <c r="K35"/>
  <c r="F36"/>
  <c r="J36" s="1"/>
  <c r="F37"/>
  <c r="J37" s="1"/>
  <c r="F38"/>
  <c r="J38" s="1"/>
  <c r="F40"/>
  <c r="J40" s="1"/>
  <c r="F41"/>
  <c r="J41" s="1"/>
  <c r="F42"/>
  <c r="J42" s="1"/>
  <c r="F43"/>
  <c r="J43" s="1"/>
  <c r="F35"/>
  <c r="J35" s="1"/>
  <c r="D30"/>
  <c r="H30" s="1"/>
  <c r="D31"/>
  <c r="H31" s="1"/>
  <c r="D32"/>
  <c r="H32" s="1"/>
  <c r="D33"/>
  <c r="H33" s="1"/>
  <c r="D29"/>
  <c r="H29" s="1"/>
  <c r="I23"/>
  <c r="I24"/>
  <c r="I25"/>
  <c r="I26"/>
  <c r="I27"/>
  <c r="I29"/>
  <c r="I30"/>
  <c r="I31"/>
  <c r="I32"/>
  <c r="I33"/>
  <c r="I22"/>
  <c r="D23"/>
  <c r="H23" s="1"/>
  <c r="D24"/>
  <c r="H24" s="1"/>
  <c r="D25"/>
  <c r="H25" s="1"/>
  <c r="D26"/>
  <c r="H26" s="1"/>
  <c r="D27"/>
  <c r="H27" s="1"/>
  <c r="D22"/>
  <c r="H22" s="1"/>
  <c r="E19"/>
  <c r="J246"/>
  <c r="F246"/>
  <c r="H245"/>
  <c r="J244"/>
  <c r="F244"/>
  <c r="H243"/>
  <c r="J242"/>
  <c r="F242"/>
  <c r="H240"/>
  <c r="J239"/>
  <c r="F239"/>
  <c r="H238"/>
  <c r="J237"/>
  <c r="F237"/>
  <c r="H236"/>
  <c r="J235"/>
  <c r="F235"/>
  <c r="J234"/>
  <c r="F234"/>
  <c r="J232"/>
  <c r="F232"/>
  <c r="J230"/>
  <c r="F230"/>
  <c r="J228"/>
  <c r="F228"/>
  <c r="H227"/>
  <c r="J226"/>
  <c r="F226"/>
  <c r="J224"/>
  <c r="F224"/>
  <c r="J223"/>
  <c r="F223"/>
  <c r="J222"/>
  <c r="F222"/>
  <c r="J221"/>
  <c r="F221"/>
  <c r="J220"/>
  <c r="F220"/>
  <c r="J218"/>
  <c r="F218"/>
  <c r="F214"/>
  <c r="E18"/>
  <c r="F18"/>
  <c r="E17"/>
  <c r="F17"/>
  <c r="G17"/>
  <c r="H17"/>
  <c r="I17"/>
  <c r="J17"/>
  <c r="K17"/>
  <c r="E16"/>
  <c r="F16"/>
  <c r="G16"/>
  <c r="H16"/>
  <c r="I16"/>
  <c r="J16"/>
  <c r="K16"/>
  <c r="K19"/>
  <c r="C29" i="3"/>
  <c r="E28"/>
  <c r="F26"/>
  <c r="E26"/>
  <c r="C26"/>
  <c r="F25"/>
  <c r="E25"/>
  <c r="F23"/>
  <c r="E23"/>
  <c r="C23"/>
  <c r="F22"/>
  <c r="E22"/>
  <c r="F13"/>
  <c r="E13"/>
  <c r="C13"/>
  <c r="F12"/>
</calcChain>
</file>

<file path=xl/sharedStrings.xml><?xml version="1.0" encoding="utf-8"?>
<sst xmlns="http://schemas.openxmlformats.org/spreadsheetml/2006/main" count="510" uniqueCount="232">
  <si>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</si>
  <si>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</si>
  <si>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</si>
  <si>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</si>
  <si>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</si>
  <si>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</si>
  <si>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</si>
  <si>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на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</si>
  <si>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</si>
  <si>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</si>
  <si>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</si>
  <si>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</si>
  <si>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</si>
  <si>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</si>
  <si>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</si>
  <si>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</si>
  <si>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</si>
  <si>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</si>
  <si>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</si>
  <si>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Наименование стандартизированных тарифных ставок</t>
  </si>
  <si>
    <t>Единица</t>
  </si>
  <si>
    <t>измерения</t>
  </si>
  <si>
    <t>Стандартизированные тарифные ставки</t>
  </si>
  <si>
    <t>по постоянной схеме</t>
  </si>
  <si>
    <t>повременной схеме</t>
  </si>
  <si>
    <t>рублей/кВт</t>
  </si>
  <si>
    <t>Стандартизированная тарифная ставка на покрытие расходов на подготовку и выдачу сетевой организацией технических условий заявителю</t>
  </si>
  <si>
    <t>Стандартизированная тарифная ставка на покрытие расходов на проверку сетевой организацией выполнения заявителем технических условий</t>
  </si>
  <si>
    <t>рублей/км</t>
  </si>
  <si>
    <t>Стандартизированная тарифная ставка на покрытие расходов на 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</t>
  </si>
  <si>
    <t>Стандартизированная тарифная ставка на покрытие расходов на осуществление сетевой организацией фактического присоединения объектов заявителя к электрическим сетям и включение коммутационного аппарата (фиксация коммутационного аппарата в положении "включено")</t>
  </si>
  <si>
    <t>*</t>
  </si>
  <si>
    <t>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</si>
  <si>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</si>
  <si>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Стандартизированная тарифная ставка на покрытие расходов сетевой организации на строительство подстанций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на i-м уровне напряжения</t>
  </si>
  <si>
    <t>СТАНДАРТИЗИРОВАННЫЕ ТАРИФНЫЕ СТАВКИ</t>
  </si>
  <si>
    <t>______________________________</t>
  </si>
  <si>
    <t>* Ставки платы</t>
  </si>
  <si>
    <t>,</t>
  </si>
  <si>
    <t xml:space="preserve"> и</t>
  </si>
  <si>
    <t xml:space="preserve"> за технологическое присоединение к электрическим сетям дифференцируются по виду используемого материала, способу выполнения работ, категориям потребителей, уровням напряжения и (или) объему присоединяемой максимальной мощности.</t>
  </si>
  <si>
    <t>Наименование мероприятий</t>
  </si>
  <si>
    <t>Распределение необходимой валовой выручки*</t>
  </si>
  <si>
    <t>(рублей)</t>
  </si>
  <si>
    <t>Объем максимальной мощности (кВт)</t>
  </si>
  <si>
    <t>Ставки для расчета платы по каждому мероприятию (рублей/кВт) (без учета НДС)</t>
  </si>
  <si>
    <t>1.</t>
  </si>
  <si>
    <t>Подготовка и выдача сетевой организацией технических условий заявителю:</t>
  </si>
  <si>
    <t>по временной схеме</t>
  </si>
  <si>
    <t>2.</t>
  </si>
  <si>
    <t>Разработка сетевой организацией проектной документации по строительству "последней мили"</t>
  </si>
  <si>
    <t>3.</t>
  </si>
  <si>
    <t>Выполнение сетевой организацией мероприятий, связанных со строительством "последней мили":</t>
  </si>
  <si>
    <t>строительство воздушных линий</t>
  </si>
  <si>
    <t>строительство кабельных линий</t>
  </si>
  <si>
    <t>строительство пунктов секционирования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</si>
  <si>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</si>
  <si>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</si>
  <si>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4.</t>
  </si>
  <si>
    <t>Проверка сетевой организацией выполнения заявителем технических условий:</t>
  </si>
  <si>
    <t>5.</t>
  </si>
  <si>
    <t>Участие сетевой организации в осмотре должностным лицом органа федерального государственного энергетического надзора присоединяемых устройств заявителя:</t>
  </si>
  <si>
    <t>6.</t>
  </si>
  <si>
    <t>Фактические действия по присоединению и обеспечению работы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электрической сети:</t>
  </si>
  <si>
    <t>Расходы на мероприятия, осуществляемые при технологическом присоединении</t>
  </si>
  <si>
    <t>* Согласно приложению N 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тарифам.</t>
  </si>
  <si>
    <t>Расчет
необходимой валовой выручки сетевой организации на технологическое присоединение</t>
  </si>
  <si>
    <t>(тыс. рублей)</t>
  </si>
  <si>
    <t>Показатели</t>
  </si>
  <si>
    <t>Ожидаемые данные за текущий период</t>
  </si>
  <si>
    <t>Плановые показатели на следующий период</t>
  </si>
  <si>
    <t>Расходы на выполнение мероприятий по технологическому присоединению - всего</t>
  </si>
  <si>
    <t>в том числе:</t>
  </si>
  <si>
    <t>вспомогательные материалы</t>
  </si>
  <si>
    <t>энергия на хозяйственные нужды</t>
  </si>
  <si>
    <t>оплата труда</t>
  </si>
  <si>
    <t>отчисления на страховые взносы</t>
  </si>
  <si>
    <t>прочие расходы - всего</t>
  </si>
  <si>
    <t>из них:</t>
  </si>
  <si>
    <t>работы и услуги производственного характера</t>
  </si>
  <si>
    <t>налоги и сборы, уменьшающие налогооблагаемую базу на прибыль организаций</t>
  </si>
  <si>
    <t>работы и услуги непроизводственного характера - всего</t>
  </si>
  <si>
    <t>услуги связи</t>
  </si>
  <si>
    <t>расходы на охрану и пожарную безопасность</t>
  </si>
  <si>
    <t>расходы на информационное обслуживание, консультационные</t>
  </si>
  <si>
    <t>и юридические услуги</t>
  </si>
  <si>
    <t>плата за аренду имущества</t>
  </si>
  <si>
    <t>другие прочие расходы, связанные с производством и реализацией</t>
  </si>
  <si>
    <t>внереализационные расходы - всего</t>
  </si>
  <si>
    <t>расходы на услуги банков</t>
  </si>
  <si>
    <t>процент за пользование кредитом</t>
  </si>
  <si>
    <t>прочие обоснованные расходы</t>
  </si>
  <si>
    <t>денежные выплаты социального характера (по коллективному договору)</t>
  </si>
  <si>
    <t>Расходы на строительство объектов электросетевого хозяйства от существующих объектов электросетевого хозяйства до присоединяемых энергопринимающих устройств и (или) объектов электроэнергетики</t>
  </si>
  <si>
    <t>Выпадающие доходы (экономия средств)</t>
  </si>
  <si>
    <t>Итого (размер необходимой валовой выручки)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</si>
  <si>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</si>
  <si>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</si>
  <si>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</si>
  <si>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</si>
  <si>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</si>
  <si>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Фактические средние данные о присоединенных объемах максимальной мощности за 3 предыдущих года 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</si>
  <si>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</si>
  <si>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</si>
  <si>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</si>
  <si>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</si>
  <si>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</si>
  <si>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</si>
  <si>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</si>
  <si>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</si>
  <si>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Фактические средние данные о длине линий электропередачи и об объемах максимальной мощности построенных объектов за 3 предыдущих года по каждому мероприятию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</si>
  <si>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</si>
  <si>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</si>
  <si>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</si>
  <si>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</si>
  <si>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</si>
  <si>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</si>
  <si>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</si>
  <si>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</si>
  <si>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</si>
  <si>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</si>
  <si>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</si>
  <si>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</si>
  <si>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</si>
  <si>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</si>
  <si>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</si>
  <si>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</si>
  <si>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</si>
  <si>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 xml:space="preserve">об осуществлении технологического присоединения по договорам, заключенным за текущий год
</t>
  </si>
  <si>
    <t>ИНФОРМАЦИЯ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</si>
  <si>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</si>
  <si>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</si>
  <si>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Приложение N 9</t>
  </si>
  <si>
    <t>о поданных заявках на технологическое присоединение за текущий год</t>
  </si>
  <si>
    <t>Приложение N 5</t>
  </si>
  <si>
    <t>Приложение N 6</t>
  </si>
  <si>
    <t>Приложение N 7</t>
  </si>
  <si>
    <t>Приложение N 8</t>
  </si>
  <si>
    <t>6-10 кВ</t>
  </si>
  <si>
    <t>0-15</t>
  </si>
  <si>
    <t xml:space="preserve">Прокладка ВЛ-0,4 неизолированным проводом по железнобетонным опорам </t>
  </si>
  <si>
    <t>Прокладка ВЛ-0,4 изолированным проводом по железнобетонным опорам</t>
  </si>
  <si>
    <t xml:space="preserve">Прокладка ВЛ-(6-10) неизолированным проводом по железнобетонным опорам </t>
  </si>
  <si>
    <t>Прокладка ВЛ-(6-10) изолированным проводом по железнобетонным опорам</t>
  </si>
  <si>
    <t>Подземная прокладка в траншее КЛ-0,4 с алюминиевыми жилами марки</t>
  </si>
  <si>
    <t>сечение жилы 10мм2</t>
  </si>
  <si>
    <t>сечение жилы 16мм2</t>
  </si>
  <si>
    <t>сечение жилы 25мм2</t>
  </si>
  <si>
    <t>сечение жилы 35мм2</t>
  </si>
  <si>
    <t>сечение жилы 50мм2</t>
  </si>
  <si>
    <t>сечение жилы 70мм2</t>
  </si>
  <si>
    <t>сечение жилы 95мм2</t>
  </si>
  <si>
    <t>сечение жилы 120мм2</t>
  </si>
  <si>
    <t>Подземная прокладка в траншее КЛ-0,4 с медными жилами марки</t>
  </si>
  <si>
    <t>Подземная прокладка в траншее двух КЛ-0,4 с алюминиевыми жилами марки</t>
  </si>
  <si>
    <t>Подземная прокладка в траншее двух КЛ-0,4 с медными жилами марки</t>
  </si>
  <si>
    <t>Подземная прокладка в траншее КЛ(6-10) с алюминиевыми жилами марки</t>
  </si>
  <si>
    <t>сечение жилы 150мм2</t>
  </si>
  <si>
    <t>сечение жилы 185мм2</t>
  </si>
  <si>
    <t>сечение жилы 240мм2</t>
  </si>
  <si>
    <t>сечение жилы 300мм2</t>
  </si>
  <si>
    <t>сечение жилы 400мм2</t>
  </si>
  <si>
    <t>сечение жилы 500мм2</t>
  </si>
  <si>
    <t>сечение жилы 630мм2</t>
  </si>
  <si>
    <t>сечение жилы 800мм2</t>
  </si>
  <si>
    <t>Подземная прокладка в траншее КЛ(6-10) с медными жилами марки</t>
  </si>
  <si>
    <t>28 ячеек на номинальном напряжении 10 (6) кВ</t>
  </si>
  <si>
    <t>14 ячеек на номинальном напряжении 10 (6) кВ</t>
  </si>
  <si>
    <t>7 ячеек на номинальном напряжении 10 (6) кВ</t>
  </si>
  <si>
    <t>комплектная трансформаторная подстанция киоскового типа</t>
  </si>
  <si>
    <t>мощностью 1х25 кВА</t>
  </si>
  <si>
    <t>мощностью 1х40 кВА</t>
  </si>
  <si>
    <t>мощностью 1х63 кВА</t>
  </si>
  <si>
    <t>мощностью 1х100 кВА</t>
  </si>
  <si>
    <t>мощностью 1х160 кВА</t>
  </si>
  <si>
    <t>мощностью 1х250 кВА</t>
  </si>
  <si>
    <t>мощностью 1х400 кВА</t>
  </si>
  <si>
    <t>мощностью 1х630 кВА</t>
  </si>
  <si>
    <t>мощностью 1х1000 кВА</t>
  </si>
  <si>
    <t>мощностью 2х100 кВА</t>
  </si>
  <si>
    <t>мощностью 2х160 кВА</t>
  </si>
  <si>
    <t>мощностью 2х250 кВА</t>
  </si>
  <si>
    <t>мощностью 2х400 кВА</t>
  </si>
  <si>
    <t>мощностью 2х630 кВА</t>
  </si>
  <si>
    <t>мощностью 2х1000 кВА</t>
  </si>
  <si>
    <t>комплектная трасформаторная подстанция мачтовго, шкафного, столбового типа</t>
  </si>
  <si>
    <t>мощностью 1х16 кВА</t>
  </si>
  <si>
    <t>комплектная трасформаторная подстанция блочного типа (бетонные, сэндвич-панели)</t>
  </si>
  <si>
    <t>мощностью 2х1250 кВА</t>
  </si>
  <si>
    <t>мощностью 2х1600 кВА</t>
  </si>
  <si>
    <t>мощностью 2х2500кВА</t>
  </si>
  <si>
    <t>При напряжении выше 35 кВ</t>
  </si>
  <si>
    <t>ПС-110кВ</t>
  </si>
  <si>
    <r>
      <t xml:space="preserve"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по мероприятиям, указанным в </t>
    </r>
    <r>
      <rPr>
        <b/>
        <sz val="12"/>
        <rFont val="Times New Roman"/>
        <family val="1"/>
        <charset val="204"/>
      </rPr>
      <t>пункте 16</t>
    </r>
    <r>
      <rPr>
        <sz val="12"/>
        <rFont val="Times New Roman"/>
        <family val="1"/>
        <charset val="204"/>
      </rPr>
      <t xml:space="preserve"> методических указаний по определению размера платы за технологическое присоединение к электрическим сетям, утвержденных Федеральной службой по тарифам, за исключением </t>
    </r>
    <r>
      <rPr>
        <b/>
        <sz val="12"/>
        <rFont val="Times New Roman"/>
        <family val="1"/>
        <charset val="204"/>
      </rPr>
      <t>подпунктов "б"</t>
    </r>
    <r>
      <rPr>
        <sz val="12"/>
        <rFont val="Times New Roman"/>
        <family val="1"/>
        <charset val="204"/>
      </rPr>
      <t xml:space="preserve"> и </t>
    </r>
    <r>
      <rPr>
        <b/>
        <sz val="12"/>
        <rFont val="Times New Roman"/>
        <family val="1"/>
        <charset val="204"/>
      </rPr>
      <t>"в" пункта 16</t>
    </r>
    <r>
      <rPr>
        <sz val="12"/>
        <rFont val="Times New Roman"/>
        <family val="1"/>
        <charset val="204"/>
      </rPr>
      <t>, в расчете на 1 кВт максимальной мощности</t>
    </r>
  </si>
  <si>
    <t>не более 150 кВт</t>
  </si>
  <si>
    <t xml:space="preserve"> свыше 150 кВт</t>
  </si>
  <si>
    <t>АС16</t>
  </si>
  <si>
    <t>АС 25</t>
  </si>
  <si>
    <t>АС 35</t>
  </si>
  <si>
    <t>АС 50</t>
  </si>
  <si>
    <t>АС 70</t>
  </si>
  <si>
    <t>АС 95</t>
  </si>
  <si>
    <t xml:space="preserve">сечение 35 мм2 и менее </t>
  </si>
  <si>
    <t xml:space="preserve">сечение 50 мм2 </t>
  </si>
  <si>
    <t xml:space="preserve">сечение70 мм2 </t>
  </si>
  <si>
    <t xml:space="preserve">сечение 95 мм2 </t>
  </si>
  <si>
    <t xml:space="preserve">сечение 120 мм2 </t>
  </si>
  <si>
    <t xml:space="preserve">Сечение 35 мм2 и менее </t>
  </si>
  <si>
    <t>сечение 70 мм2</t>
  </si>
  <si>
    <t xml:space="preserve">сечение 50 мм2 и менее </t>
  </si>
  <si>
    <t>436554.89</t>
  </si>
  <si>
    <t xml:space="preserve">устройства перехода кабельной линии под автомобильной дорогой, железнодорожными путями плетью из 1 трубы с затягиванием в нее 3-х кабелей с алюминиевыми жилами марки </t>
  </si>
  <si>
    <t xml:space="preserve">устройства перехода кабельной линии под автомобильной дорогой, железнодорожными путями плетью из 3 труб с затягиванием в нее 3-х кабелей с алюминиевыми жилами марки </t>
  </si>
  <si>
    <t xml:space="preserve">устройства перехода кабельной линии под автомобильной дорогой, железнодорожными путями плетью из 1 трубы с затягиванием в нее 3-х кабелей с медными жилами марки </t>
  </si>
  <si>
    <t xml:space="preserve">устройства перехода кабельной линии под автомобильной дорогой, железнодорожными путями плетью из 3 труб с затягиванием в нее 3-х кабелей с медными жилами марки </t>
  </si>
  <si>
    <t xml:space="preserve">в отношении заявителей, осуществляющих технологическое присоединение энергопринимающих устройств до 150 кВ </t>
  </si>
  <si>
    <t xml:space="preserve">в отношении заявителей, осуществляющих технологическое присоединение энергопринимающих устройств свыше  150 кВ </t>
  </si>
  <si>
    <t>Х</t>
  </si>
  <si>
    <t>Приложение N 3</t>
  </si>
  <si>
    <t>Приложение N 4</t>
  </si>
  <si>
    <t xml:space="preserve">ООО "Техносервис-ПЭ" </t>
  </si>
  <si>
    <t xml:space="preserve">Общество с ограниченной ответственностью "Техносервис-ПЭ" </t>
  </si>
  <si>
    <t>454139, г. Челябинск, ул. Василевского, д.74</t>
  </si>
  <si>
    <t>Рогожников Иван Петрович</t>
  </si>
  <si>
    <t>oksana.signal74@mail.ru</t>
  </si>
  <si>
    <t>(351)225-06-04</t>
  </si>
  <si>
    <t>(351)225-10-60</t>
  </si>
  <si>
    <t xml:space="preserve">            для расчета платы за технологическое присоединение  к территориальным распределительным сетям на уровне</t>
  </si>
  <si>
    <t xml:space="preserve">            напряжения ниже 35 кВ и присоединяемой мощностью менее 8900 кВт ООО "Техносервис-ПЭ" </t>
  </si>
  <si>
    <t>Директор</t>
  </si>
  <si>
    <t>И.П. Рогожников</t>
  </si>
  <si>
    <t xml:space="preserve">                            на 2018 год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</si>
</sst>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1" applyFont="1" applyAlignment="1" applyProtection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5" fillId="0" borderId="2" xfId="1" applyFont="1" applyBorder="1" applyAlignment="1" applyProtection="1">
      <alignment vertical="top" wrapText="1"/>
    </xf>
    <xf numFmtId="0" fontId="6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4" fontId="3" fillId="0" borderId="2" xfId="0" applyNumberFormat="1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5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justify" vertical="top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4" fontId="6" fillId="0" borderId="3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vertical="top" wrapText="1"/>
    </xf>
    <xf numFmtId="0" fontId="5" fillId="0" borderId="10" xfId="1" applyFont="1" applyBorder="1" applyAlignment="1" applyProtection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6" fillId="0" borderId="2" xfId="0" applyFont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1" applyFill="1" applyBorder="1" applyAlignment="1" applyProtection="1">
      <alignment horizontal="center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4" fontId="6" fillId="0" borderId="3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5" fillId="0" borderId="2" xfId="1" applyFont="1" applyBorder="1" applyAlignment="1" applyProtection="1">
      <alignment horizontal="left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6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171450</xdr:colOff>
      <xdr:row>14</xdr:row>
      <xdr:rowOff>190500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14700"/>
          <a:ext cx="1714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238125</xdr:colOff>
      <xdr:row>15</xdr:row>
      <xdr:rowOff>190500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76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238125</xdr:colOff>
      <xdr:row>16</xdr:row>
      <xdr:rowOff>190500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4857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238125</xdr:colOff>
      <xdr:row>17</xdr:row>
      <xdr:rowOff>190500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2387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238125</xdr:colOff>
      <xdr:row>18</xdr:row>
      <xdr:rowOff>190500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5810250"/>
          <a:ext cx="238125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209550</xdr:colOff>
      <xdr:row>19</xdr:row>
      <xdr:rowOff>190500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638175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209550</xdr:colOff>
      <xdr:row>43</xdr:row>
      <xdr:rowOff>190500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14375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209550</xdr:colOff>
      <xdr:row>212</xdr:row>
      <xdr:rowOff>190500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905750"/>
          <a:ext cx="209550" cy="1905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266700</xdr:colOff>
      <xdr:row>252</xdr:row>
      <xdr:rowOff>38100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991725"/>
          <a:ext cx="266700" cy="2286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266700</xdr:colOff>
      <xdr:row>253</xdr:row>
      <xdr:rowOff>38100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0154330"/>
          <a:ext cx="266700" cy="225199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266700</xdr:colOff>
      <xdr:row>254</xdr:row>
      <xdr:rowOff>38100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372725"/>
          <a:ext cx="266700" cy="2286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266700</xdr:colOff>
      <xdr:row>254</xdr:row>
      <xdr:rowOff>38100</xdr:rowOff>
    </xdr:to>
    <xdr:pic>
      <xdr:nvPicPr>
        <xdr:cNvPr id="2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0154330"/>
          <a:ext cx="266700" cy="22519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6;&#1072;&#1089;&#1095;&#1077;&#1090;%20&#1089;&#1090;&#1072;&#1074;&#1082;&#1080;%20&#1056;&#1040;&#1047;&#1042;&#1048;&#1058;&#1048;&#1045;%20&#1085;&#1072;%20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2  "/>
      <sheetName val="Приложение 3"/>
      <sheetName val="расшифровка "/>
    </sheetNames>
    <sheetDataSet>
      <sheetData sheetId="0">
        <row r="11">
          <cell r="S11">
            <v>555</v>
          </cell>
        </row>
        <row r="19">
          <cell r="S19">
            <v>555</v>
          </cell>
        </row>
        <row r="20">
          <cell r="S20">
            <v>555</v>
          </cell>
        </row>
        <row r="21">
          <cell r="S21">
            <v>555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sana.signal74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garantf1://70129430.1100/" TargetMode="External"/><Relationship Id="rId2" Type="http://schemas.openxmlformats.org/officeDocument/2006/relationships/hyperlink" Target="garantf1://70129430.1100/" TargetMode="External"/><Relationship Id="rId1" Type="http://schemas.openxmlformats.org/officeDocument/2006/relationships/hyperlink" Target="garantf1://70129430.1100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garantf1://70129430.110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view="pageBreakPreview" zoomScaleSheetLayoutView="100" workbookViewId="0">
      <selection activeCell="E36" sqref="E36"/>
    </sheetView>
  </sheetViews>
  <sheetFormatPr defaultRowHeight="15"/>
  <cols>
    <col min="8" max="8" width="31" customWidth="1"/>
  </cols>
  <sheetData>
    <row r="1" spans="1:8">
      <c r="A1" s="5"/>
      <c r="B1" s="5"/>
      <c r="C1" s="5"/>
      <c r="D1" s="5"/>
      <c r="E1" s="5"/>
      <c r="F1" s="5"/>
      <c r="G1" s="5"/>
      <c r="H1" s="6" t="s">
        <v>0</v>
      </c>
    </row>
    <row r="2" spans="1:8">
      <c r="A2" s="5"/>
      <c r="B2" s="5"/>
      <c r="C2" s="5"/>
      <c r="D2" s="5"/>
      <c r="E2" s="5"/>
      <c r="F2" s="5"/>
      <c r="G2" s="5"/>
      <c r="H2" s="7" t="s">
        <v>1</v>
      </c>
    </row>
    <row r="3" spans="1:8">
      <c r="A3" s="5"/>
      <c r="B3" s="5"/>
      <c r="C3" s="5"/>
      <c r="D3" s="5"/>
      <c r="E3" s="5"/>
      <c r="F3" s="5"/>
      <c r="G3" s="5"/>
      <c r="H3" s="6" t="s">
        <v>2</v>
      </c>
    </row>
    <row r="4" spans="1:8">
      <c r="A4" s="5"/>
      <c r="B4" s="5"/>
      <c r="C4" s="5"/>
      <c r="D4" s="5"/>
      <c r="E4" s="5"/>
      <c r="F4" s="5"/>
      <c r="G4" s="5"/>
      <c r="H4" s="6" t="s">
        <v>3</v>
      </c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 t="s">
        <v>4</v>
      </c>
      <c r="B6" s="5"/>
      <c r="C6" s="5"/>
      <c r="D6" s="5"/>
      <c r="E6" s="5"/>
      <c r="F6" s="5"/>
      <c r="G6" s="5"/>
      <c r="H6" s="5"/>
    </row>
    <row r="7" spans="1:8">
      <c r="A7" s="5" t="s">
        <v>5</v>
      </c>
      <c r="B7" s="5"/>
      <c r="C7" s="5"/>
      <c r="D7" s="5"/>
      <c r="E7" s="5"/>
      <c r="F7" s="5"/>
      <c r="G7" s="5"/>
      <c r="H7" s="5"/>
    </row>
    <row r="8" spans="1:8">
      <c r="A8" s="69" t="s">
        <v>220</v>
      </c>
      <c r="B8" s="69"/>
      <c r="C8" s="69"/>
      <c r="D8" s="69"/>
      <c r="E8" s="69"/>
      <c r="F8" s="5" t="s">
        <v>7</v>
      </c>
      <c r="G8" s="21">
        <v>2018</v>
      </c>
      <c r="H8" s="5" t="s">
        <v>8</v>
      </c>
    </row>
    <row r="9" spans="1:8">
      <c r="A9" s="5" t="s">
        <v>6</v>
      </c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68" t="s">
        <v>9</v>
      </c>
      <c r="B11" s="68"/>
      <c r="C11" s="68"/>
      <c r="D11" s="68"/>
      <c r="E11" s="69" t="s">
        <v>221</v>
      </c>
      <c r="F11" s="69"/>
      <c r="G11" s="69"/>
      <c r="H11" s="69"/>
    </row>
    <row r="12" spans="1:8">
      <c r="A12" s="22"/>
      <c r="B12" s="22"/>
      <c r="C12" s="22"/>
      <c r="D12" s="22"/>
      <c r="E12" s="5"/>
      <c r="F12" s="5"/>
      <c r="G12" s="5"/>
      <c r="H12" s="5"/>
    </row>
    <row r="13" spans="1:8">
      <c r="A13" s="68" t="s">
        <v>10</v>
      </c>
      <c r="B13" s="68"/>
      <c r="C13" s="68"/>
      <c r="D13" s="68"/>
      <c r="E13" s="69" t="s">
        <v>220</v>
      </c>
      <c r="F13" s="69"/>
      <c r="G13" s="69"/>
      <c r="H13" s="69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68" t="s">
        <v>11</v>
      </c>
      <c r="B15" s="68"/>
      <c r="C15" s="68"/>
      <c r="D15" s="68"/>
      <c r="E15" s="69" t="s">
        <v>222</v>
      </c>
      <c r="F15" s="69"/>
      <c r="G15" s="69"/>
      <c r="H15" s="69"/>
    </row>
    <row r="16" spans="1:8">
      <c r="A16" s="22"/>
      <c r="B16" s="22"/>
      <c r="C16" s="22"/>
      <c r="D16" s="22"/>
      <c r="E16" s="5"/>
      <c r="F16" s="5"/>
      <c r="G16" s="5"/>
      <c r="H16" s="5"/>
    </row>
    <row r="17" spans="1:8">
      <c r="A17" s="68" t="s">
        <v>12</v>
      </c>
      <c r="B17" s="68"/>
      <c r="C17" s="68"/>
      <c r="D17" s="68"/>
      <c r="E17" s="69" t="str">
        <f>E15</f>
        <v>454139, г. Челябинск, ул. Василевского, д.74</v>
      </c>
      <c r="F17" s="69"/>
      <c r="G17" s="69"/>
      <c r="H17" s="69"/>
    </row>
    <row r="18" spans="1:8">
      <c r="A18" s="22"/>
      <c r="B18" s="22"/>
      <c r="C18" s="22"/>
      <c r="D18" s="22"/>
      <c r="E18" s="5"/>
      <c r="F18" s="5"/>
      <c r="G18" s="5"/>
      <c r="H18" s="5"/>
    </row>
    <row r="19" spans="1:8">
      <c r="A19" s="68" t="s">
        <v>18</v>
      </c>
      <c r="B19" s="68"/>
      <c r="C19" s="68"/>
      <c r="D19" s="68"/>
      <c r="E19" s="69">
        <v>7449123770</v>
      </c>
      <c r="F19" s="69"/>
      <c r="G19" s="69"/>
      <c r="H19" s="69"/>
    </row>
    <row r="20" spans="1:8">
      <c r="A20" s="22"/>
      <c r="B20" s="22"/>
      <c r="C20" s="22"/>
      <c r="D20" s="22"/>
      <c r="E20" s="5"/>
      <c r="F20" s="5"/>
      <c r="G20" s="5"/>
      <c r="H20" s="5"/>
    </row>
    <row r="21" spans="1:8">
      <c r="A21" s="68" t="s">
        <v>17</v>
      </c>
      <c r="B21" s="68"/>
      <c r="C21" s="68"/>
      <c r="D21" s="68"/>
      <c r="E21" s="69">
        <v>744901001</v>
      </c>
      <c r="F21" s="69"/>
      <c r="G21" s="69"/>
      <c r="H21" s="69"/>
    </row>
    <row r="22" spans="1:8">
      <c r="A22" s="22"/>
      <c r="B22" s="22"/>
      <c r="C22" s="22"/>
      <c r="D22" s="22"/>
      <c r="E22" s="5"/>
      <c r="F22" s="5"/>
      <c r="G22" s="5"/>
      <c r="H22" s="5"/>
    </row>
    <row r="23" spans="1:8">
      <c r="A23" s="68" t="s">
        <v>16</v>
      </c>
      <c r="B23" s="68"/>
      <c r="C23" s="68"/>
      <c r="D23" s="68"/>
      <c r="E23" s="69" t="s">
        <v>223</v>
      </c>
      <c r="F23" s="69"/>
      <c r="G23" s="69"/>
      <c r="H23" s="69"/>
    </row>
    <row r="24" spans="1:8">
      <c r="A24" s="22"/>
      <c r="B24" s="22"/>
      <c r="C24" s="22"/>
      <c r="D24" s="22"/>
      <c r="E24" s="62"/>
      <c r="F24" s="62"/>
      <c r="G24" s="62"/>
      <c r="H24" s="62"/>
    </row>
    <row r="25" spans="1:8">
      <c r="A25" s="68" t="s">
        <v>15</v>
      </c>
      <c r="B25" s="68"/>
      <c r="C25" s="68"/>
      <c r="D25" s="68"/>
      <c r="E25" s="71" t="s">
        <v>224</v>
      </c>
      <c r="F25" s="70"/>
      <c r="G25" s="70"/>
      <c r="H25" s="70"/>
    </row>
    <row r="26" spans="1:8">
      <c r="A26" s="22"/>
      <c r="B26" s="22"/>
      <c r="C26" s="22"/>
      <c r="D26" s="22"/>
      <c r="E26" s="62"/>
      <c r="F26" s="62"/>
      <c r="G26" s="62"/>
      <c r="H26" s="62"/>
    </row>
    <row r="27" spans="1:8">
      <c r="A27" s="68" t="s">
        <v>14</v>
      </c>
      <c r="B27" s="68"/>
      <c r="C27" s="68"/>
      <c r="D27" s="68"/>
      <c r="E27" s="70" t="s">
        <v>225</v>
      </c>
      <c r="F27" s="70"/>
      <c r="G27" s="70"/>
      <c r="H27" s="70"/>
    </row>
    <row r="28" spans="1:8">
      <c r="A28" s="22"/>
      <c r="B28" s="22"/>
      <c r="C28" s="22"/>
      <c r="D28" s="22"/>
      <c r="E28" s="62"/>
      <c r="F28" s="62"/>
      <c r="G28" s="62"/>
      <c r="H28" s="62"/>
    </row>
    <row r="29" spans="1:8">
      <c r="A29" s="68" t="s">
        <v>13</v>
      </c>
      <c r="B29" s="68"/>
      <c r="C29" s="68"/>
      <c r="D29" s="68"/>
      <c r="E29" s="70" t="s">
        <v>226</v>
      </c>
      <c r="F29" s="70"/>
      <c r="G29" s="70"/>
      <c r="H29" s="70"/>
    </row>
    <row r="30" spans="1:8">
      <c r="A30" s="5"/>
      <c r="B30" s="5"/>
      <c r="C30" s="5"/>
      <c r="D30" s="5"/>
      <c r="E30" s="5"/>
      <c r="F30" s="5"/>
      <c r="G30" s="5"/>
      <c r="H30" s="5"/>
    </row>
    <row r="36" spans="8:8">
      <c r="H36" s="2"/>
    </row>
    <row r="37" spans="8:8">
      <c r="H37" s="3"/>
    </row>
    <row r="38" spans="8:8">
      <c r="H38" s="2"/>
    </row>
    <row r="39" spans="8:8">
      <c r="H39" s="2"/>
    </row>
  </sheetData>
  <mergeCells count="21">
    <mergeCell ref="E29:H29"/>
    <mergeCell ref="A29:D29"/>
    <mergeCell ref="A17:D17"/>
    <mergeCell ref="A19:D19"/>
    <mergeCell ref="A21:D21"/>
    <mergeCell ref="A23:D23"/>
    <mergeCell ref="A25:D25"/>
    <mergeCell ref="A27:D27"/>
    <mergeCell ref="E17:H17"/>
    <mergeCell ref="E19:H19"/>
    <mergeCell ref="E21:H21"/>
    <mergeCell ref="E23:H23"/>
    <mergeCell ref="E25:H25"/>
    <mergeCell ref="E27:H27"/>
    <mergeCell ref="A15:D15"/>
    <mergeCell ref="E15:H15"/>
    <mergeCell ref="A8:E8"/>
    <mergeCell ref="A11:D11"/>
    <mergeCell ref="E11:H11"/>
    <mergeCell ref="A13:D13"/>
    <mergeCell ref="E13:H13"/>
  </mergeCells>
  <hyperlinks>
    <hyperlink ref="H2" location="sub_1000" display="sub_1000"/>
    <hyperlink ref="E25" r:id="rId1"/>
  </hyperlinks>
  <pageMargins left="0.7" right="0.7" top="0.75" bottom="0.75" header="0.3" footer="0.3"/>
  <pageSetup paperSize="9" scale="92" orientation="portrait" horizontalDpi="180" verticalDpi="180" r:id="rId2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258"/>
  <sheetViews>
    <sheetView view="pageBreakPreview" zoomScale="70" zoomScaleSheetLayoutView="70" workbookViewId="0">
      <selection activeCell="D20" sqref="D20:E20"/>
    </sheetView>
  </sheetViews>
  <sheetFormatPr defaultRowHeight="15"/>
  <cols>
    <col min="2" max="2" width="131" customWidth="1"/>
    <col min="3" max="3" width="13.42578125" customWidth="1"/>
    <col min="4" max="4" width="14.85546875" customWidth="1"/>
    <col min="5" max="5" width="14.140625" customWidth="1"/>
    <col min="6" max="6" width="14.42578125" customWidth="1"/>
    <col min="7" max="7" width="14.140625" customWidth="1"/>
    <col min="8" max="8" width="14.85546875" customWidth="1"/>
    <col min="9" max="9" width="15.7109375" customWidth="1"/>
    <col min="10" max="10" width="14.42578125" customWidth="1"/>
    <col min="11" max="11" width="15.28515625" customWidth="1"/>
    <col min="13" max="13" width="37.140625" customWidth="1"/>
  </cols>
  <sheetData>
    <row r="1" spans="1:13">
      <c r="A1" s="5"/>
      <c r="B1" s="5"/>
      <c r="C1" s="5"/>
      <c r="D1" s="5"/>
      <c r="E1" s="5"/>
      <c r="F1" s="5"/>
      <c r="G1" s="59"/>
      <c r="H1" s="59"/>
      <c r="I1" s="59"/>
      <c r="J1" s="59"/>
      <c r="K1" s="6" t="s">
        <v>218</v>
      </c>
    </row>
    <row r="2" spans="1:13">
      <c r="A2" s="5"/>
      <c r="B2" s="5"/>
      <c r="C2" s="5"/>
      <c r="D2" s="5"/>
      <c r="E2" s="5"/>
      <c r="F2" s="5"/>
      <c r="G2" s="59"/>
      <c r="H2" s="59"/>
      <c r="I2" s="59"/>
      <c r="J2" s="59"/>
      <c r="K2" s="7" t="s">
        <v>1</v>
      </c>
    </row>
    <row r="3" spans="1:13">
      <c r="A3" s="5"/>
      <c r="B3" s="5"/>
      <c r="C3" s="5"/>
      <c r="D3" s="5"/>
      <c r="E3" s="5"/>
      <c r="F3" s="5"/>
      <c r="G3" s="59"/>
      <c r="H3" s="59"/>
      <c r="I3" s="59"/>
      <c r="J3" s="59"/>
      <c r="K3" s="6" t="s">
        <v>2</v>
      </c>
    </row>
    <row r="4" spans="1:13">
      <c r="A4" s="5"/>
      <c r="B4" s="5"/>
      <c r="C4" s="5"/>
      <c r="D4" s="5"/>
      <c r="E4" s="5"/>
      <c r="F4" s="5"/>
      <c r="G4" s="60"/>
      <c r="H4" s="60"/>
      <c r="I4" s="60"/>
      <c r="J4" s="60"/>
      <c r="K4" s="6" t="s">
        <v>3</v>
      </c>
      <c r="M4" s="1"/>
    </row>
    <row r="5" spans="1:13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</row>
    <row r="6" spans="1:13" ht="20.25">
      <c r="A6" s="9"/>
      <c r="B6" s="83" t="s">
        <v>35</v>
      </c>
      <c r="C6" s="83"/>
      <c r="D6" s="83"/>
      <c r="E6" s="83"/>
      <c r="F6" s="83"/>
      <c r="G6" s="83"/>
      <c r="H6" s="10"/>
      <c r="I6" s="10"/>
      <c r="J6" s="10"/>
      <c r="K6" s="10"/>
    </row>
    <row r="7" spans="1:13" ht="20.25">
      <c r="A7" s="9"/>
      <c r="B7" s="83" t="s">
        <v>227</v>
      </c>
      <c r="C7" s="83"/>
      <c r="D7" s="83"/>
      <c r="E7" s="83"/>
      <c r="F7" s="83"/>
      <c r="G7" s="83"/>
      <c r="H7" s="10"/>
      <c r="I7" s="10"/>
      <c r="J7" s="10"/>
      <c r="K7" s="10"/>
    </row>
    <row r="8" spans="1:13" ht="20.25">
      <c r="A8" s="9"/>
      <c r="B8" s="83" t="s">
        <v>228</v>
      </c>
      <c r="C8" s="83"/>
      <c r="D8" s="83"/>
      <c r="E8" s="83"/>
      <c r="F8" s="83"/>
      <c r="G8" s="83"/>
      <c r="H8" s="10"/>
      <c r="I8" s="10"/>
      <c r="J8" s="10"/>
      <c r="K8" s="10"/>
    </row>
    <row r="9" spans="1:13" ht="20.25">
      <c r="A9" s="9"/>
      <c r="B9" s="83" t="s">
        <v>231</v>
      </c>
      <c r="C9" s="83"/>
      <c r="D9" s="83"/>
      <c r="E9" s="83"/>
      <c r="F9" s="83"/>
      <c r="G9" s="83"/>
      <c r="H9" s="10"/>
      <c r="I9" s="10"/>
      <c r="J9" s="10"/>
      <c r="K9" s="10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3" ht="15" customHeight="1">
      <c r="A11" s="84" t="s">
        <v>19</v>
      </c>
      <c r="B11" s="84"/>
      <c r="C11" s="11" t="s">
        <v>20</v>
      </c>
      <c r="D11" s="87" t="s">
        <v>22</v>
      </c>
      <c r="E11" s="88"/>
      <c r="F11" s="88"/>
      <c r="G11" s="88"/>
      <c r="H11" s="88"/>
      <c r="I11" s="88"/>
      <c r="J11" s="88"/>
      <c r="K11" s="88"/>
    </row>
    <row r="12" spans="1:13" ht="15" customHeight="1">
      <c r="A12" s="84"/>
      <c r="B12" s="84"/>
      <c r="C12" s="11" t="s">
        <v>21</v>
      </c>
      <c r="D12" s="87" t="s">
        <v>23</v>
      </c>
      <c r="E12" s="88"/>
      <c r="F12" s="88"/>
      <c r="G12" s="88"/>
      <c r="H12" s="87" t="s">
        <v>24</v>
      </c>
      <c r="I12" s="88"/>
      <c r="J12" s="88"/>
      <c r="K12" s="88"/>
    </row>
    <row r="13" spans="1:13" ht="15" customHeight="1">
      <c r="A13" s="11"/>
      <c r="B13" s="11"/>
      <c r="C13" s="11"/>
      <c r="D13" s="84" t="s">
        <v>106</v>
      </c>
      <c r="E13" s="85"/>
      <c r="F13" s="85" t="s">
        <v>138</v>
      </c>
      <c r="G13" s="85"/>
      <c r="H13" s="84" t="s">
        <v>106</v>
      </c>
      <c r="I13" s="85"/>
      <c r="J13" s="85" t="s">
        <v>138</v>
      </c>
      <c r="K13" s="85"/>
    </row>
    <row r="14" spans="1:13" ht="31.5">
      <c r="A14" s="11"/>
      <c r="B14" s="11"/>
      <c r="C14" s="11"/>
      <c r="D14" s="12" t="s">
        <v>194</v>
      </c>
      <c r="E14" s="12" t="s">
        <v>195</v>
      </c>
      <c r="F14" s="12" t="s">
        <v>194</v>
      </c>
      <c r="G14" s="12" t="s">
        <v>195</v>
      </c>
      <c r="H14" s="12" t="s">
        <v>194</v>
      </c>
      <c r="I14" s="12" t="s">
        <v>195</v>
      </c>
      <c r="J14" s="12" t="s">
        <v>194</v>
      </c>
      <c r="K14" s="12" t="s">
        <v>195</v>
      </c>
    </row>
    <row r="15" spans="1:13" ht="46.5" customHeight="1">
      <c r="A15" s="14"/>
      <c r="B15" s="15" t="s">
        <v>193</v>
      </c>
      <c r="C15" s="11" t="s">
        <v>25</v>
      </c>
      <c r="D15" s="16">
        <f>D16+D17+D18+D19</f>
        <v>82.286486486486481</v>
      </c>
      <c r="E15" s="16">
        <f>E16+E17+E18+E19</f>
        <v>82.286486486486481</v>
      </c>
      <c r="F15" s="16">
        <f t="shared" ref="F15:K15" si="0">F16+F17+F18+F19</f>
        <v>82.286486486486481</v>
      </c>
      <c r="G15" s="16">
        <f t="shared" si="0"/>
        <v>82.286486486486481</v>
      </c>
      <c r="H15" s="16">
        <f t="shared" si="0"/>
        <v>82.286486486486481</v>
      </c>
      <c r="I15" s="16">
        <f t="shared" si="0"/>
        <v>82.286486486486481</v>
      </c>
      <c r="J15" s="16">
        <f t="shared" si="0"/>
        <v>82.286486486486481</v>
      </c>
      <c r="K15" s="16">
        <f t="shared" si="0"/>
        <v>82.286486486486481</v>
      </c>
    </row>
    <row r="16" spans="1:13" ht="31.5">
      <c r="A16" s="14"/>
      <c r="B16" s="15" t="s">
        <v>26</v>
      </c>
      <c r="C16" s="11" t="s">
        <v>25</v>
      </c>
      <c r="D16" s="17">
        <f>'Прил 4'!E13</f>
        <v>50.523902702702699</v>
      </c>
      <c r="E16" s="17">
        <f>D16</f>
        <v>50.523902702702699</v>
      </c>
      <c r="F16" s="50">
        <f t="shared" ref="F16:K16" si="1">E16</f>
        <v>50.523902702702699</v>
      </c>
      <c r="G16" s="50">
        <f t="shared" si="1"/>
        <v>50.523902702702699</v>
      </c>
      <c r="H16" s="50">
        <f t="shared" si="1"/>
        <v>50.523902702702699</v>
      </c>
      <c r="I16" s="50">
        <f t="shared" si="1"/>
        <v>50.523902702702699</v>
      </c>
      <c r="J16" s="50">
        <f t="shared" si="1"/>
        <v>50.523902702702699</v>
      </c>
      <c r="K16" s="50">
        <f t="shared" si="1"/>
        <v>50.523902702702699</v>
      </c>
    </row>
    <row r="17" spans="1:11" ht="31.5">
      <c r="A17" s="14"/>
      <c r="B17" s="15" t="s">
        <v>27</v>
      </c>
      <c r="C17" s="11" t="s">
        <v>28</v>
      </c>
      <c r="D17" s="17">
        <f>'Прил 4'!E22</f>
        <v>26.496248648648649</v>
      </c>
      <c r="E17" s="17">
        <f>D17</f>
        <v>26.496248648648649</v>
      </c>
      <c r="F17" s="50">
        <f t="shared" ref="F17:K19" si="2">E17</f>
        <v>26.496248648648649</v>
      </c>
      <c r="G17" s="50">
        <f t="shared" si="2"/>
        <v>26.496248648648649</v>
      </c>
      <c r="H17" s="50">
        <f t="shared" si="2"/>
        <v>26.496248648648649</v>
      </c>
      <c r="I17" s="50">
        <f t="shared" si="2"/>
        <v>26.496248648648649</v>
      </c>
      <c r="J17" s="50">
        <f t="shared" si="2"/>
        <v>26.496248648648649</v>
      </c>
      <c r="K17" s="50">
        <f t="shared" si="2"/>
        <v>26.496248648648649</v>
      </c>
    </row>
    <row r="18" spans="1:11" ht="45" customHeight="1">
      <c r="A18" s="14"/>
      <c r="B18" s="15" t="s">
        <v>29</v>
      </c>
      <c r="C18" s="11" t="s">
        <v>28</v>
      </c>
      <c r="D18" s="17">
        <f>'Прил 4'!E25</f>
        <v>3.8674648648648651</v>
      </c>
      <c r="E18" s="17">
        <f>D18</f>
        <v>3.8674648648648651</v>
      </c>
      <c r="F18" s="50">
        <f t="shared" ref="F18:F19" si="3">E18</f>
        <v>3.8674648648648651</v>
      </c>
      <c r="G18" s="63">
        <f t="shared" si="2"/>
        <v>3.8674648648648651</v>
      </c>
      <c r="H18" s="63">
        <f t="shared" si="2"/>
        <v>3.8674648648648651</v>
      </c>
      <c r="I18" s="63">
        <f t="shared" si="2"/>
        <v>3.8674648648648651</v>
      </c>
      <c r="J18" s="63">
        <f t="shared" si="2"/>
        <v>3.8674648648648651</v>
      </c>
      <c r="K18" s="63">
        <f t="shared" si="2"/>
        <v>3.8674648648648651</v>
      </c>
    </row>
    <row r="19" spans="1:11" ht="47.25">
      <c r="A19" s="14"/>
      <c r="B19" s="15" t="s">
        <v>30</v>
      </c>
      <c r="C19" s="11" t="s">
        <v>25</v>
      </c>
      <c r="D19" s="17">
        <f>'Прил 4'!E28</f>
        <v>1.3988702702702704</v>
      </c>
      <c r="E19" s="17">
        <f>D19</f>
        <v>1.3988702702702704</v>
      </c>
      <c r="F19" s="63">
        <f t="shared" si="3"/>
        <v>1.3988702702702704</v>
      </c>
      <c r="G19" s="63">
        <f t="shared" si="2"/>
        <v>1.3988702702702704</v>
      </c>
      <c r="H19" s="63">
        <f t="shared" si="2"/>
        <v>1.3988702702702704</v>
      </c>
      <c r="I19" s="63">
        <f t="shared" si="2"/>
        <v>1.3988702702702704</v>
      </c>
      <c r="J19" s="63">
        <f t="shared" si="2"/>
        <v>1.3988702702702704</v>
      </c>
      <c r="K19" s="63">
        <f t="shared" si="2"/>
        <v>1.3988702702702704</v>
      </c>
    </row>
    <row r="20" spans="1:11" ht="60" customHeight="1">
      <c r="A20" s="18" t="s">
        <v>31</v>
      </c>
      <c r="B20" s="19" t="s">
        <v>32</v>
      </c>
      <c r="C20" s="11" t="s">
        <v>28</v>
      </c>
      <c r="D20" s="76"/>
      <c r="E20" s="86"/>
      <c r="F20" s="76"/>
      <c r="G20" s="93"/>
      <c r="H20" s="76"/>
      <c r="I20" s="86"/>
      <c r="J20" s="76"/>
      <c r="K20" s="93"/>
    </row>
    <row r="21" spans="1:11" ht="15" customHeight="1">
      <c r="A21" s="18"/>
      <c r="B21" s="80" t="s">
        <v>140</v>
      </c>
      <c r="C21" s="81"/>
      <c r="D21" s="52"/>
      <c r="E21" s="53"/>
      <c r="F21" s="91"/>
      <c r="G21" s="94"/>
      <c r="H21" s="52"/>
      <c r="I21" s="53"/>
      <c r="J21" s="91"/>
      <c r="K21" s="94"/>
    </row>
    <row r="22" spans="1:11" ht="15" customHeight="1">
      <c r="A22" s="18"/>
      <c r="B22" s="80" t="s">
        <v>196</v>
      </c>
      <c r="C22" s="81"/>
      <c r="D22" s="50">
        <f>E22/2</f>
        <v>70287.945000000007</v>
      </c>
      <c r="E22" s="51">
        <v>140575.89000000001</v>
      </c>
      <c r="F22" s="74"/>
      <c r="G22" s="75"/>
      <c r="H22" s="50">
        <f>D22</f>
        <v>70287.945000000007</v>
      </c>
      <c r="I22" s="51">
        <f>E22</f>
        <v>140575.89000000001</v>
      </c>
      <c r="J22" s="74"/>
      <c r="K22" s="75"/>
    </row>
    <row r="23" spans="1:11" ht="15" customHeight="1">
      <c r="A23" s="18"/>
      <c r="B23" s="80" t="s">
        <v>197</v>
      </c>
      <c r="C23" s="81"/>
      <c r="D23" s="50">
        <f t="shared" ref="D23:D27" si="4">E23/2</f>
        <v>73233.81</v>
      </c>
      <c r="E23" s="51">
        <v>146467.62</v>
      </c>
      <c r="F23" s="74"/>
      <c r="G23" s="75"/>
      <c r="H23" s="50">
        <f t="shared" ref="H23:H27" si="5">D23</f>
        <v>73233.81</v>
      </c>
      <c r="I23" s="51">
        <f t="shared" ref="I23:I33" si="6">E23</f>
        <v>146467.62</v>
      </c>
      <c r="J23" s="74"/>
      <c r="K23" s="75"/>
    </row>
    <row r="24" spans="1:11" ht="15" customHeight="1">
      <c r="A24" s="18"/>
      <c r="B24" s="80" t="s">
        <v>198</v>
      </c>
      <c r="C24" s="81"/>
      <c r="D24" s="50">
        <f t="shared" si="4"/>
        <v>74698.434999999998</v>
      </c>
      <c r="E24" s="51">
        <v>149396.87</v>
      </c>
      <c r="F24" s="74"/>
      <c r="G24" s="75"/>
      <c r="H24" s="50">
        <f t="shared" si="5"/>
        <v>74698.434999999998</v>
      </c>
      <c r="I24" s="51">
        <f t="shared" si="6"/>
        <v>149396.87</v>
      </c>
      <c r="J24" s="74"/>
      <c r="K24" s="75"/>
    </row>
    <row r="25" spans="1:11" ht="15" customHeight="1">
      <c r="A25" s="18"/>
      <c r="B25" s="80" t="s">
        <v>199</v>
      </c>
      <c r="C25" s="81"/>
      <c r="D25" s="50">
        <f t="shared" si="4"/>
        <v>77686.475000000006</v>
      </c>
      <c r="E25" s="51">
        <v>155372.95000000001</v>
      </c>
      <c r="F25" s="74"/>
      <c r="G25" s="75"/>
      <c r="H25" s="50">
        <f t="shared" si="5"/>
        <v>77686.475000000006</v>
      </c>
      <c r="I25" s="51">
        <f t="shared" si="6"/>
        <v>155372.95000000001</v>
      </c>
      <c r="J25" s="74"/>
      <c r="K25" s="75"/>
    </row>
    <row r="26" spans="1:11" ht="15" customHeight="1">
      <c r="A26" s="18"/>
      <c r="B26" s="80" t="s">
        <v>200</v>
      </c>
      <c r="C26" s="81"/>
      <c r="D26" s="50">
        <f t="shared" si="4"/>
        <v>80016.324999999997</v>
      </c>
      <c r="E26" s="51">
        <v>160032.65</v>
      </c>
      <c r="F26" s="74"/>
      <c r="G26" s="75"/>
      <c r="H26" s="50">
        <f t="shared" si="5"/>
        <v>80016.324999999997</v>
      </c>
      <c r="I26" s="51">
        <f t="shared" si="6"/>
        <v>160032.65</v>
      </c>
      <c r="J26" s="74"/>
      <c r="K26" s="75"/>
    </row>
    <row r="27" spans="1:11" ht="15" customHeight="1">
      <c r="A27" s="18"/>
      <c r="B27" s="80" t="s">
        <v>201</v>
      </c>
      <c r="C27" s="81"/>
      <c r="D27" s="50">
        <f t="shared" si="4"/>
        <v>82577.505000000005</v>
      </c>
      <c r="E27" s="51">
        <v>165155.01</v>
      </c>
      <c r="F27" s="74"/>
      <c r="G27" s="75"/>
      <c r="H27" s="50">
        <f t="shared" si="5"/>
        <v>82577.505000000005</v>
      </c>
      <c r="I27" s="51">
        <f t="shared" si="6"/>
        <v>165155.01</v>
      </c>
      <c r="J27" s="74"/>
      <c r="K27" s="75"/>
    </row>
    <row r="28" spans="1:11" ht="15" customHeight="1">
      <c r="A28" s="18"/>
      <c r="B28" s="80" t="s">
        <v>141</v>
      </c>
      <c r="C28" s="81"/>
      <c r="D28" s="50"/>
      <c r="E28" s="51"/>
      <c r="F28" s="74"/>
      <c r="G28" s="75"/>
      <c r="H28" s="50"/>
      <c r="I28" s="51"/>
      <c r="J28" s="74"/>
      <c r="K28" s="75"/>
    </row>
    <row r="29" spans="1:11" ht="15" customHeight="1">
      <c r="A29" s="18"/>
      <c r="B29" s="80" t="s">
        <v>202</v>
      </c>
      <c r="C29" s="81"/>
      <c r="D29" s="50">
        <f>E29/2</f>
        <v>86899.81</v>
      </c>
      <c r="E29" s="51">
        <v>173799.62</v>
      </c>
      <c r="F29" s="74"/>
      <c r="G29" s="75"/>
      <c r="H29" s="50">
        <f>D29</f>
        <v>86899.81</v>
      </c>
      <c r="I29" s="51">
        <f t="shared" si="6"/>
        <v>173799.62</v>
      </c>
      <c r="J29" s="74"/>
      <c r="K29" s="75"/>
    </row>
    <row r="30" spans="1:11" ht="15" customHeight="1">
      <c r="A30" s="18"/>
      <c r="B30" s="80" t="s">
        <v>203</v>
      </c>
      <c r="C30" s="81"/>
      <c r="D30" s="50">
        <f t="shared" ref="D30:D33" si="7">E30/2</f>
        <v>92383.845000000001</v>
      </c>
      <c r="E30" s="51">
        <v>184767.69</v>
      </c>
      <c r="F30" s="74"/>
      <c r="G30" s="75"/>
      <c r="H30" s="50">
        <f t="shared" ref="H30:H33" si="8">D30</f>
        <v>92383.845000000001</v>
      </c>
      <c r="I30" s="51">
        <f t="shared" si="6"/>
        <v>184767.69</v>
      </c>
      <c r="J30" s="74"/>
      <c r="K30" s="75"/>
    </row>
    <row r="31" spans="1:11" ht="15" customHeight="1">
      <c r="A31" s="18"/>
      <c r="B31" s="80" t="s">
        <v>204</v>
      </c>
      <c r="C31" s="81"/>
      <c r="D31" s="50">
        <f t="shared" si="7"/>
        <v>100130</v>
      </c>
      <c r="E31" s="51">
        <v>200260</v>
      </c>
      <c r="F31" s="74"/>
      <c r="G31" s="75"/>
      <c r="H31" s="50">
        <f t="shared" si="8"/>
        <v>100130</v>
      </c>
      <c r="I31" s="51">
        <f t="shared" si="6"/>
        <v>200260</v>
      </c>
      <c r="J31" s="74"/>
      <c r="K31" s="75"/>
    </row>
    <row r="32" spans="1:11" ht="15.75">
      <c r="A32" s="18"/>
      <c r="B32" s="80" t="s">
        <v>205</v>
      </c>
      <c r="C32" s="81"/>
      <c r="D32" s="50">
        <f t="shared" si="7"/>
        <v>103169.16</v>
      </c>
      <c r="E32" s="51">
        <v>206338.32</v>
      </c>
      <c r="F32" s="74"/>
      <c r="G32" s="75"/>
      <c r="H32" s="50">
        <f t="shared" si="8"/>
        <v>103169.16</v>
      </c>
      <c r="I32" s="51">
        <f t="shared" si="6"/>
        <v>206338.32</v>
      </c>
      <c r="J32" s="74"/>
      <c r="K32" s="75"/>
    </row>
    <row r="33" spans="1:11" ht="15.75">
      <c r="A33" s="18"/>
      <c r="B33" s="80" t="s">
        <v>206</v>
      </c>
      <c r="C33" s="81"/>
      <c r="D33" s="50">
        <f t="shared" si="7"/>
        <v>111323.005</v>
      </c>
      <c r="E33" s="51">
        <v>222646.01</v>
      </c>
      <c r="F33" s="74"/>
      <c r="G33" s="75"/>
      <c r="H33" s="50">
        <f t="shared" si="8"/>
        <v>111323.005</v>
      </c>
      <c r="I33" s="51">
        <f t="shared" si="6"/>
        <v>222646.01</v>
      </c>
      <c r="J33" s="74"/>
      <c r="K33" s="75"/>
    </row>
    <row r="34" spans="1:11" ht="15" customHeight="1">
      <c r="A34" s="18"/>
      <c r="B34" s="72" t="s">
        <v>142</v>
      </c>
      <c r="C34" s="73"/>
      <c r="D34" s="78"/>
      <c r="E34" s="79"/>
      <c r="F34" s="78"/>
      <c r="G34" s="79"/>
      <c r="H34" s="78"/>
      <c r="I34" s="79"/>
      <c r="J34" s="78"/>
      <c r="K34" s="79"/>
    </row>
    <row r="35" spans="1:11" ht="15" customHeight="1">
      <c r="A35" s="18"/>
      <c r="B35" s="72" t="s">
        <v>207</v>
      </c>
      <c r="C35" s="73"/>
      <c r="D35" s="78"/>
      <c r="E35" s="79"/>
      <c r="F35" s="50">
        <f>G35/2</f>
        <v>79209.89</v>
      </c>
      <c r="G35" s="51">
        <v>158419.78</v>
      </c>
      <c r="H35" s="74"/>
      <c r="I35" s="75"/>
      <c r="J35" s="50">
        <f>F35</f>
        <v>79209.89</v>
      </c>
      <c r="K35" s="51">
        <f>G35</f>
        <v>158419.78</v>
      </c>
    </row>
    <row r="36" spans="1:11" ht="15" customHeight="1">
      <c r="A36" s="18"/>
      <c r="B36" s="72" t="s">
        <v>203</v>
      </c>
      <c r="C36" s="73"/>
      <c r="D36" s="78"/>
      <c r="E36" s="79"/>
      <c r="F36" s="50">
        <f t="shared" ref="F36:F43" si="9">G36/2</f>
        <v>82093.13</v>
      </c>
      <c r="G36" s="51">
        <v>164186.26</v>
      </c>
      <c r="H36" s="74"/>
      <c r="I36" s="75"/>
      <c r="J36" s="50">
        <f t="shared" ref="J36:J43" si="10">F36</f>
        <v>82093.13</v>
      </c>
      <c r="K36" s="51">
        <f t="shared" ref="K36:K43" si="11">G36</f>
        <v>164186.26</v>
      </c>
    </row>
    <row r="37" spans="1:11" ht="15" customHeight="1">
      <c r="A37" s="18"/>
      <c r="B37" s="72" t="s">
        <v>208</v>
      </c>
      <c r="C37" s="73"/>
      <c r="D37" s="78"/>
      <c r="E37" s="79"/>
      <c r="F37" s="50">
        <f t="shared" si="9"/>
        <v>86457.61</v>
      </c>
      <c r="G37" s="51">
        <v>172915.22</v>
      </c>
      <c r="H37" s="74"/>
      <c r="I37" s="75"/>
      <c r="J37" s="50">
        <f t="shared" si="10"/>
        <v>86457.61</v>
      </c>
      <c r="K37" s="51">
        <f t="shared" si="11"/>
        <v>172915.22</v>
      </c>
    </row>
    <row r="38" spans="1:11" ht="15" customHeight="1">
      <c r="A38" s="18"/>
      <c r="B38" s="72" t="s">
        <v>205</v>
      </c>
      <c r="C38" s="73"/>
      <c r="D38" s="78"/>
      <c r="E38" s="79"/>
      <c r="F38" s="50">
        <f t="shared" si="9"/>
        <v>92636.895000000004</v>
      </c>
      <c r="G38" s="51">
        <v>185273.79</v>
      </c>
      <c r="H38" s="74"/>
      <c r="I38" s="75"/>
      <c r="J38" s="50">
        <f t="shared" si="10"/>
        <v>92636.895000000004</v>
      </c>
      <c r="K38" s="51">
        <f t="shared" si="11"/>
        <v>185273.79</v>
      </c>
    </row>
    <row r="39" spans="1:11" ht="15" customHeight="1">
      <c r="A39" s="18"/>
      <c r="B39" s="72" t="s">
        <v>143</v>
      </c>
      <c r="C39" s="73"/>
      <c r="D39" s="78"/>
      <c r="E39" s="79"/>
      <c r="F39" s="50"/>
      <c r="G39" s="51"/>
      <c r="H39" s="74"/>
      <c r="I39" s="75"/>
      <c r="J39" s="50"/>
      <c r="K39" s="51"/>
    </row>
    <row r="40" spans="1:11" ht="15.75">
      <c r="A40" s="18"/>
      <c r="B40" s="80" t="s">
        <v>209</v>
      </c>
      <c r="C40" s="81"/>
      <c r="D40" s="78"/>
      <c r="E40" s="79"/>
      <c r="F40" s="50">
        <f t="shared" si="9"/>
        <v>90400.34</v>
      </c>
      <c r="G40" s="51">
        <v>180800.68</v>
      </c>
      <c r="H40" s="74"/>
      <c r="I40" s="75"/>
      <c r="J40" s="50">
        <f t="shared" si="10"/>
        <v>90400.34</v>
      </c>
      <c r="K40" s="51">
        <f t="shared" si="11"/>
        <v>180800.68</v>
      </c>
    </row>
    <row r="41" spans="1:11" ht="15.75">
      <c r="A41" s="18"/>
      <c r="B41" s="80" t="s">
        <v>204</v>
      </c>
      <c r="C41" s="81"/>
      <c r="D41" s="78"/>
      <c r="E41" s="79"/>
      <c r="F41" s="50">
        <f t="shared" si="9"/>
        <v>97116.4</v>
      </c>
      <c r="G41" s="51">
        <v>194232.8</v>
      </c>
      <c r="H41" s="74"/>
      <c r="I41" s="75"/>
      <c r="J41" s="50">
        <f t="shared" si="10"/>
        <v>97116.4</v>
      </c>
      <c r="K41" s="51">
        <f t="shared" si="11"/>
        <v>194232.8</v>
      </c>
    </row>
    <row r="42" spans="1:11" ht="15.75">
      <c r="A42" s="18"/>
      <c r="B42" s="80" t="s">
        <v>205</v>
      </c>
      <c r="C42" s="81"/>
      <c r="D42" s="78"/>
      <c r="E42" s="79"/>
      <c r="F42" s="50">
        <f t="shared" si="9"/>
        <v>105552.69</v>
      </c>
      <c r="G42" s="51">
        <v>211105.38</v>
      </c>
      <c r="H42" s="74"/>
      <c r="I42" s="75"/>
      <c r="J42" s="50">
        <f t="shared" si="10"/>
        <v>105552.69</v>
      </c>
      <c r="K42" s="51">
        <f t="shared" si="11"/>
        <v>211105.38</v>
      </c>
    </row>
    <row r="43" spans="1:11" ht="15.75">
      <c r="A43" s="18"/>
      <c r="B43" s="80" t="s">
        <v>206</v>
      </c>
      <c r="C43" s="81"/>
      <c r="D43" s="78"/>
      <c r="E43" s="79"/>
      <c r="F43" s="50">
        <f t="shared" si="9"/>
        <v>116545.05</v>
      </c>
      <c r="G43" s="51">
        <v>233090.1</v>
      </c>
      <c r="H43" s="74"/>
      <c r="I43" s="75"/>
      <c r="J43" s="50">
        <f t="shared" si="10"/>
        <v>116545.05</v>
      </c>
      <c r="K43" s="51">
        <f t="shared" si="11"/>
        <v>233090.1</v>
      </c>
    </row>
    <row r="44" spans="1:11" ht="45">
      <c r="A44" s="18" t="s">
        <v>31</v>
      </c>
      <c r="B44" s="19" t="s">
        <v>33</v>
      </c>
      <c r="C44" s="11" t="s">
        <v>28</v>
      </c>
      <c r="D44" s="76"/>
      <c r="E44" s="86"/>
      <c r="F44" s="76"/>
      <c r="G44" s="90"/>
      <c r="H44" s="76"/>
      <c r="I44" s="86"/>
      <c r="J44" s="76"/>
      <c r="K44" s="90"/>
    </row>
    <row r="45" spans="1:11" ht="15" customHeight="1">
      <c r="A45" s="18"/>
      <c r="B45" s="72" t="s">
        <v>144</v>
      </c>
      <c r="C45" s="73"/>
      <c r="D45" s="76"/>
      <c r="E45" s="86"/>
      <c r="F45" s="76"/>
      <c r="G45" s="90"/>
      <c r="H45" s="76"/>
      <c r="I45" s="86"/>
      <c r="J45" s="76"/>
      <c r="K45" s="90"/>
    </row>
    <row r="46" spans="1:11" ht="15" customHeight="1">
      <c r="A46" s="18"/>
      <c r="B46" s="72" t="s">
        <v>145</v>
      </c>
      <c r="C46" s="73"/>
      <c r="D46" s="12">
        <f>E46/2</f>
        <v>80174.14</v>
      </c>
      <c r="E46" s="13">
        <v>160348.28</v>
      </c>
      <c r="F46" s="91"/>
      <c r="G46" s="92"/>
      <c r="H46" s="12">
        <f>D46</f>
        <v>80174.14</v>
      </c>
      <c r="I46" s="13">
        <f>E46</f>
        <v>160348.28</v>
      </c>
      <c r="J46" s="76"/>
      <c r="K46" s="90"/>
    </row>
    <row r="47" spans="1:11" ht="15" customHeight="1">
      <c r="A47" s="18"/>
      <c r="B47" s="72" t="s">
        <v>146</v>
      </c>
      <c r="C47" s="73"/>
      <c r="D47" s="12">
        <f t="shared" ref="D47:D56" si="12">E47/2</f>
        <v>82698.7</v>
      </c>
      <c r="E47" s="13">
        <v>165397.4</v>
      </c>
      <c r="F47" s="91"/>
      <c r="G47" s="92"/>
      <c r="H47" s="12">
        <f t="shared" ref="H47:H56" si="13">D47</f>
        <v>82698.7</v>
      </c>
      <c r="I47" s="13">
        <f t="shared" ref="I47:I56" si="14">E47</f>
        <v>165397.4</v>
      </c>
      <c r="J47" s="76"/>
      <c r="K47" s="90"/>
    </row>
    <row r="48" spans="1:11" ht="15" customHeight="1">
      <c r="A48" s="18"/>
      <c r="B48" s="72" t="s">
        <v>147</v>
      </c>
      <c r="C48" s="73"/>
      <c r="D48" s="12">
        <f t="shared" si="12"/>
        <v>84983.87</v>
      </c>
      <c r="E48" s="13">
        <v>169967.74</v>
      </c>
      <c r="F48" s="91"/>
      <c r="G48" s="92"/>
      <c r="H48" s="12">
        <f t="shared" si="13"/>
        <v>84983.87</v>
      </c>
      <c r="I48" s="13">
        <f t="shared" si="14"/>
        <v>169967.74</v>
      </c>
      <c r="J48" s="76"/>
      <c r="K48" s="90"/>
    </row>
    <row r="49" spans="1:11" ht="15" customHeight="1">
      <c r="A49" s="18"/>
      <c r="B49" s="72" t="s">
        <v>148</v>
      </c>
      <c r="C49" s="73"/>
      <c r="D49" s="12">
        <f t="shared" si="12"/>
        <v>86992.65</v>
      </c>
      <c r="E49" s="13">
        <v>173985.3</v>
      </c>
      <c r="F49" s="91"/>
      <c r="G49" s="92"/>
      <c r="H49" s="12">
        <f t="shared" si="13"/>
        <v>86992.65</v>
      </c>
      <c r="I49" s="13">
        <f t="shared" si="14"/>
        <v>173985.3</v>
      </c>
      <c r="J49" s="76"/>
      <c r="K49" s="90"/>
    </row>
    <row r="50" spans="1:11" ht="15" customHeight="1">
      <c r="A50" s="18"/>
      <c r="B50" s="72" t="s">
        <v>149</v>
      </c>
      <c r="C50" s="73"/>
      <c r="D50" s="12">
        <f t="shared" si="12"/>
        <v>93024.76</v>
      </c>
      <c r="E50" s="13">
        <v>186049.52</v>
      </c>
      <c r="F50" s="91"/>
      <c r="G50" s="92"/>
      <c r="H50" s="12">
        <f t="shared" si="13"/>
        <v>93024.76</v>
      </c>
      <c r="I50" s="13">
        <f t="shared" si="14"/>
        <v>186049.52</v>
      </c>
      <c r="J50" s="76"/>
      <c r="K50" s="90"/>
    </row>
    <row r="51" spans="1:11" ht="15" customHeight="1">
      <c r="A51" s="18"/>
      <c r="B51" s="72" t="s">
        <v>150</v>
      </c>
      <c r="C51" s="73"/>
      <c r="D51" s="12">
        <f t="shared" si="12"/>
        <v>97842.585000000006</v>
      </c>
      <c r="E51" s="13">
        <v>195685.17</v>
      </c>
      <c r="F51" s="91"/>
      <c r="G51" s="92"/>
      <c r="H51" s="12">
        <f t="shared" si="13"/>
        <v>97842.585000000006</v>
      </c>
      <c r="I51" s="13">
        <f t="shared" si="14"/>
        <v>195685.17</v>
      </c>
      <c r="J51" s="76"/>
      <c r="K51" s="90"/>
    </row>
    <row r="52" spans="1:11" ht="15" customHeight="1">
      <c r="A52" s="18"/>
      <c r="B52" s="72" t="s">
        <v>151</v>
      </c>
      <c r="C52" s="73"/>
      <c r="D52" s="12">
        <f t="shared" si="12"/>
        <v>104440.21</v>
      </c>
      <c r="E52" s="13">
        <v>208880.42</v>
      </c>
      <c r="F52" s="91"/>
      <c r="G52" s="92"/>
      <c r="H52" s="12">
        <f t="shared" si="13"/>
        <v>104440.21</v>
      </c>
      <c r="I52" s="13">
        <f t="shared" si="14"/>
        <v>208880.42</v>
      </c>
      <c r="J52" s="76"/>
      <c r="K52" s="90"/>
    </row>
    <row r="53" spans="1:11" ht="15" customHeight="1">
      <c r="A53" s="18"/>
      <c r="B53" s="72" t="s">
        <v>152</v>
      </c>
      <c r="C53" s="73"/>
      <c r="D53" s="12">
        <f t="shared" si="12"/>
        <v>110760.28</v>
      </c>
      <c r="E53" s="13">
        <v>221520.56</v>
      </c>
      <c r="F53" s="91"/>
      <c r="G53" s="92"/>
      <c r="H53" s="12">
        <f t="shared" si="13"/>
        <v>110760.28</v>
      </c>
      <c r="I53" s="13">
        <f t="shared" si="14"/>
        <v>221520.56</v>
      </c>
      <c r="J53" s="76"/>
      <c r="K53" s="90"/>
    </row>
    <row r="54" spans="1:11" ht="15" customHeight="1">
      <c r="A54" s="18"/>
      <c r="B54" s="72" t="s">
        <v>157</v>
      </c>
      <c r="C54" s="73"/>
      <c r="D54" s="12">
        <f t="shared" si="12"/>
        <v>116298.295</v>
      </c>
      <c r="E54" s="13">
        <v>232596.59</v>
      </c>
      <c r="F54" s="76"/>
      <c r="G54" s="77"/>
      <c r="H54" s="12">
        <f t="shared" si="13"/>
        <v>116298.295</v>
      </c>
      <c r="I54" s="13">
        <f t="shared" si="14"/>
        <v>232596.59</v>
      </c>
      <c r="J54" s="44"/>
      <c r="K54" s="46"/>
    </row>
    <row r="55" spans="1:11" ht="15" customHeight="1">
      <c r="A55" s="18"/>
      <c r="B55" s="72" t="s">
        <v>158</v>
      </c>
      <c r="C55" s="73"/>
      <c r="D55" s="12">
        <f t="shared" si="12"/>
        <v>122113.21</v>
      </c>
      <c r="E55" s="13">
        <v>244226.42</v>
      </c>
      <c r="F55" s="76"/>
      <c r="G55" s="77"/>
      <c r="H55" s="12">
        <f t="shared" si="13"/>
        <v>122113.21</v>
      </c>
      <c r="I55" s="13">
        <f t="shared" si="14"/>
        <v>244226.42</v>
      </c>
      <c r="J55" s="44"/>
      <c r="K55" s="46"/>
    </row>
    <row r="56" spans="1:11" ht="15" customHeight="1">
      <c r="A56" s="18"/>
      <c r="B56" s="72" t="s">
        <v>159</v>
      </c>
      <c r="C56" s="73"/>
      <c r="D56" s="12">
        <f t="shared" si="12"/>
        <v>128218.87</v>
      </c>
      <c r="E56" s="13">
        <v>256437.74</v>
      </c>
      <c r="F56" s="76"/>
      <c r="G56" s="77"/>
      <c r="H56" s="12">
        <f t="shared" si="13"/>
        <v>128218.87</v>
      </c>
      <c r="I56" s="13">
        <f t="shared" si="14"/>
        <v>256437.74</v>
      </c>
      <c r="J56" s="44"/>
      <c r="K56" s="46"/>
    </row>
    <row r="57" spans="1:11" ht="15" customHeight="1">
      <c r="A57" s="18"/>
      <c r="B57" s="72" t="s">
        <v>153</v>
      </c>
      <c r="C57" s="73"/>
      <c r="D57" s="76"/>
      <c r="E57" s="86"/>
      <c r="F57" s="76"/>
      <c r="G57" s="90"/>
      <c r="H57" s="76"/>
      <c r="I57" s="86"/>
      <c r="J57" s="76"/>
      <c r="K57" s="90"/>
    </row>
    <row r="58" spans="1:11" ht="15" customHeight="1">
      <c r="A58" s="18"/>
      <c r="B58" s="72" t="s">
        <v>145</v>
      </c>
      <c r="C58" s="73"/>
      <c r="D58" s="12">
        <f>E58/2</f>
        <v>109899.875</v>
      </c>
      <c r="E58" s="13">
        <v>219799.75</v>
      </c>
      <c r="F58" s="76"/>
      <c r="G58" s="90"/>
      <c r="H58" s="12">
        <f>D58</f>
        <v>109899.875</v>
      </c>
      <c r="I58" s="13">
        <f>E58</f>
        <v>219799.75</v>
      </c>
      <c r="J58" s="76"/>
      <c r="K58" s="90"/>
    </row>
    <row r="59" spans="1:11" ht="15" customHeight="1">
      <c r="A59" s="18"/>
      <c r="B59" s="72" t="s">
        <v>146</v>
      </c>
      <c r="C59" s="73"/>
      <c r="D59" s="12">
        <f t="shared" ref="D59:D68" si="15">E59/2</f>
        <v>117869.065</v>
      </c>
      <c r="E59" s="13">
        <v>235738.13</v>
      </c>
      <c r="F59" s="76"/>
      <c r="G59" s="90"/>
      <c r="H59" s="12">
        <f t="shared" ref="H59:H68" si="16">D59</f>
        <v>117869.065</v>
      </c>
      <c r="I59" s="13">
        <f t="shared" ref="I59:I68" si="17">E59</f>
        <v>235738.13</v>
      </c>
      <c r="J59" s="76"/>
      <c r="K59" s="90"/>
    </row>
    <row r="60" spans="1:11" ht="15" customHeight="1">
      <c r="A60" s="18"/>
      <c r="B60" s="72" t="s">
        <v>147</v>
      </c>
      <c r="C60" s="73"/>
      <c r="D60" s="12">
        <f t="shared" si="15"/>
        <v>131349.96</v>
      </c>
      <c r="E60" s="13">
        <v>262699.92</v>
      </c>
      <c r="F60" s="76"/>
      <c r="G60" s="90"/>
      <c r="H60" s="12">
        <f t="shared" si="16"/>
        <v>131349.96</v>
      </c>
      <c r="I60" s="13">
        <f t="shared" si="17"/>
        <v>262699.92</v>
      </c>
      <c r="J60" s="76"/>
      <c r="K60" s="90"/>
    </row>
    <row r="61" spans="1:11" ht="15" customHeight="1">
      <c r="A61" s="18"/>
      <c r="B61" s="72" t="s">
        <v>148</v>
      </c>
      <c r="C61" s="73"/>
      <c r="D61" s="12">
        <f t="shared" si="15"/>
        <v>146469.56</v>
      </c>
      <c r="E61" s="13">
        <v>292939.12</v>
      </c>
      <c r="F61" s="76"/>
      <c r="G61" s="90"/>
      <c r="H61" s="12">
        <f t="shared" si="16"/>
        <v>146469.56</v>
      </c>
      <c r="I61" s="13">
        <f t="shared" si="17"/>
        <v>292939.12</v>
      </c>
      <c r="J61" s="76"/>
      <c r="K61" s="90"/>
    </row>
    <row r="62" spans="1:11" ht="15" customHeight="1">
      <c r="A62" s="18"/>
      <c r="B62" s="72" t="s">
        <v>149</v>
      </c>
      <c r="C62" s="73"/>
      <c r="D62" s="12">
        <f t="shared" si="15"/>
        <v>175754.685</v>
      </c>
      <c r="E62" s="13">
        <v>351509.37</v>
      </c>
      <c r="F62" s="76"/>
      <c r="G62" s="90"/>
      <c r="H62" s="12">
        <f t="shared" si="16"/>
        <v>175754.685</v>
      </c>
      <c r="I62" s="13">
        <f t="shared" si="17"/>
        <v>351509.37</v>
      </c>
      <c r="J62" s="76"/>
      <c r="K62" s="90"/>
    </row>
    <row r="63" spans="1:11" ht="15" customHeight="1">
      <c r="A63" s="18"/>
      <c r="B63" s="72" t="s">
        <v>150</v>
      </c>
      <c r="C63" s="73"/>
      <c r="D63" s="12">
        <f t="shared" si="15"/>
        <v>202933.88500000001</v>
      </c>
      <c r="E63" s="13">
        <v>405867.77</v>
      </c>
      <c r="F63" s="76"/>
      <c r="G63" s="90"/>
      <c r="H63" s="12">
        <f t="shared" si="16"/>
        <v>202933.88500000001</v>
      </c>
      <c r="I63" s="13">
        <f t="shared" si="17"/>
        <v>405867.77</v>
      </c>
      <c r="J63" s="76"/>
      <c r="K63" s="90"/>
    </row>
    <row r="64" spans="1:11" ht="15" customHeight="1">
      <c r="A64" s="18"/>
      <c r="B64" s="72" t="s">
        <v>151</v>
      </c>
      <c r="C64" s="73"/>
      <c r="D64" s="12">
        <f t="shared" si="15"/>
        <v>240023.98</v>
      </c>
      <c r="E64" s="13">
        <v>480047.96</v>
      </c>
      <c r="F64" s="76"/>
      <c r="G64" s="90"/>
      <c r="H64" s="12">
        <f t="shared" si="16"/>
        <v>240023.98</v>
      </c>
      <c r="I64" s="13">
        <f t="shared" si="17"/>
        <v>480047.96</v>
      </c>
      <c r="J64" s="76"/>
      <c r="K64" s="90"/>
    </row>
    <row r="65" spans="1:11" ht="15" customHeight="1">
      <c r="A65" s="18"/>
      <c r="B65" s="72" t="s">
        <v>152</v>
      </c>
      <c r="C65" s="73"/>
      <c r="D65" s="12">
        <f t="shared" si="15"/>
        <v>276365.84499999997</v>
      </c>
      <c r="E65" s="13">
        <v>552731.68999999994</v>
      </c>
      <c r="F65" s="76"/>
      <c r="G65" s="90"/>
      <c r="H65" s="12">
        <f t="shared" si="16"/>
        <v>276365.84499999997</v>
      </c>
      <c r="I65" s="13">
        <f t="shared" si="17"/>
        <v>552731.68999999994</v>
      </c>
      <c r="J65" s="76"/>
      <c r="K65" s="90"/>
    </row>
    <row r="66" spans="1:11" ht="15" customHeight="1">
      <c r="A66" s="18"/>
      <c r="B66" s="72" t="s">
        <v>157</v>
      </c>
      <c r="C66" s="73"/>
      <c r="D66" s="12">
        <f t="shared" si="15"/>
        <v>315057.06</v>
      </c>
      <c r="E66" s="13">
        <v>630114.12</v>
      </c>
      <c r="F66" s="44"/>
      <c r="G66" s="46"/>
      <c r="H66" s="12">
        <f t="shared" si="16"/>
        <v>315057.06</v>
      </c>
      <c r="I66" s="13">
        <f t="shared" si="17"/>
        <v>630114.12</v>
      </c>
      <c r="J66" s="44"/>
      <c r="K66" s="46"/>
    </row>
    <row r="67" spans="1:11" ht="15" customHeight="1">
      <c r="A67" s="18"/>
      <c r="B67" s="72" t="s">
        <v>158</v>
      </c>
      <c r="C67" s="73"/>
      <c r="D67" s="12">
        <f t="shared" si="15"/>
        <v>359165.05</v>
      </c>
      <c r="E67" s="13">
        <v>718330.1</v>
      </c>
      <c r="F67" s="44"/>
      <c r="G67" s="46"/>
      <c r="H67" s="12">
        <f t="shared" si="16"/>
        <v>359165.05</v>
      </c>
      <c r="I67" s="13">
        <f t="shared" si="17"/>
        <v>718330.1</v>
      </c>
      <c r="J67" s="44"/>
      <c r="K67" s="46"/>
    </row>
    <row r="68" spans="1:11" ht="15" customHeight="1">
      <c r="A68" s="18"/>
      <c r="B68" s="72" t="s">
        <v>159</v>
      </c>
      <c r="C68" s="73"/>
      <c r="D68" s="12">
        <f t="shared" si="15"/>
        <v>409448.15500000003</v>
      </c>
      <c r="E68" s="13">
        <v>818896.31</v>
      </c>
      <c r="F68" s="44"/>
      <c r="G68" s="46"/>
      <c r="H68" s="12">
        <f t="shared" si="16"/>
        <v>409448.15500000003</v>
      </c>
      <c r="I68" s="13">
        <f t="shared" si="17"/>
        <v>818896.31</v>
      </c>
      <c r="J68" s="44"/>
      <c r="K68" s="46"/>
    </row>
    <row r="69" spans="1:11" ht="15" customHeight="1">
      <c r="A69" s="18"/>
      <c r="B69" s="72" t="s">
        <v>154</v>
      </c>
      <c r="C69" s="73"/>
      <c r="D69" s="76"/>
      <c r="E69" s="86"/>
      <c r="F69" s="76"/>
      <c r="G69" s="90"/>
      <c r="H69" s="76"/>
      <c r="I69" s="86"/>
      <c r="J69" s="76"/>
      <c r="K69" s="90"/>
    </row>
    <row r="70" spans="1:11" ht="15" customHeight="1">
      <c r="A70" s="18"/>
      <c r="B70" s="72" t="s">
        <v>145</v>
      </c>
      <c r="C70" s="73"/>
      <c r="D70" s="12">
        <f>E70/2</f>
        <v>147509.22</v>
      </c>
      <c r="E70" s="13">
        <v>295018.44</v>
      </c>
      <c r="F70" s="76"/>
      <c r="G70" s="90"/>
      <c r="H70" s="12">
        <f>D70</f>
        <v>147509.22</v>
      </c>
      <c r="I70" s="13">
        <f>E70</f>
        <v>295018.44</v>
      </c>
      <c r="J70" s="76"/>
      <c r="K70" s="90"/>
    </row>
    <row r="71" spans="1:11" ht="15" customHeight="1">
      <c r="A71" s="18"/>
      <c r="B71" s="72" t="s">
        <v>146</v>
      </c>
      <c r="C71" s="73"/>
      <c r="D71" s="12">
        <f t="shared" ref="D71:D80" si="18">E71/2</f>
        <v>152923.78</v>
      </c>
      <c r="E71" s="13">
        <v>305847.56</v>
      </c>
      <c r="F71" s="76"/>
      <c r="G71" s="90"/>
      <c r="H71" s="12">
        <f t="shared" ref="H71:H80" si="19">D71</f>
        <v>152923.78</v>
      </c>
      <c r="I71" s="13">
        <f t="shared" ref="I71:I80" si="20">E71</f>
        <v>305847.56</v>
      </c>
      <c r="J71" s="76"/>
      <c r="K71" s="90"/>
    </row>
    <row r="72" spans="1:11" ht="15" customHeight="1">
      <c r="A72" s="18"/>
      <c r="B72" s="72" t="s">
        <v>147</v>
      </c>
      <c r="C72" s="73"/>
      <c r="D72" s="12">
        <f t="shared" si="18"/>
        <v>157583.17499999999</v>
      </c>
      <c r="E72" s="13">
        <v>315166.34999999998</v>
      </c>
      <c r="F72" s="76"/>
      <c r="G72" s="90"/>
      <c r="H72" s="12">
        <f t="shared" si="19"/>
        <v>157583.17499999999</v>
      </c>
      <c r="I72" s="13">
        <f t="shared" si="20"/>
        <v>315166.34999999998</v>
      </c>
      <c r="J72" s="76"/>
      <c r="K72" s="90"/>
    </row>
    <row r="73" spans="1:11" ht="15" customHeight="1">
      <c r="A73" s="18"/>
      <c r="B73" s="72" t="s">
        <v>148</v>
      </c>
      <c r="C73" s="73"/>
      <c r="D73" s="12">
        <f t="shared" si="18"/>
        <v>161858.62</v>
      </c>
      <c r="E73" s="13">
        <v>323717.24</v>
      </c>
      <c r="F73" s="76"/>
      <c r="G73" s="90"/>
      <c r="H73" s="12">
        <f t="shared" si="19"/>
        <v>161858.62</v>
      </c>
      <c r="I73" s="13">
        <f t="shared" si="20"/>
        <v>323717.24</v>
      </c>
      <c r="J73" s="76"/>
      <c r="K73" s="90"/>
    </row>
    <row r="74" spans="1:11" ht="15" customHeight="1">
      <c r="A74" s="18"/>
      <c r="B74" s="72" t="s">
        <v>149</v>
      </c>
      <c r="C74" s="73"/>
      <c r="D74" s="12">
        <f t="shared" si="18"/>
        <v>170835.09</v>
      </c>
      <c r="E74" s="13">
        <v>341670.18</v>
      </c>
      <c r="F74" s="76"/>
      <c r="G74" s="90"/>
      <c r="H74" s="12">
        <f t="shared" si="19"/>
        <v>170835.09</v>
      </c>
      <c r="I74" s="13">
        <f t="shared" si="20"/>
        <v>341670.18</v>
      </c>
      <c r="J74" s="76"/>
      <c r="K74" s="90"/>
    </row>
    <row r="75" spans="1:11" ht="15" customHeight="1">
      <c r="A75" s="18"/>
      <c r="B75" s="72" t="s">
        <v>150</v>
      </c>
      <c r="C75" s="73"/>
      <c r="D75" s="12">
        <f t="shared" si="18"/>
        <v>180763.32500000001</v>
      </c>
      <c r="E75" s="13">
        <v>361526.65</v>
      </c>
      <c r="F75" s="76"/>
      <c r="G75" s="90"/>
      <c r="H75" s="12">
        <f t="shared" si="19"/>
        <v>180763.32500000001</v>
      </c>
      <c r="I75" s="13">
        <f t="shared" si="20"/>
        <v>361526.65</v>
      </c>
      <c r="J75" s="76"/>
      <c r="K75" s="90"/>
    </row>
    <row r="76" spans="1:11" ht="15" customHeight="1">
      <c r="A76" s="18"/>
      <c r="B76" s="72" t="s">
        <v>151</v>
      </c>
      <c r="C76" s="73"/>
      <c r="D76" s="12">
        <f t="shared" si="18"/>
        <v>194544.9</v>
      </c>
      <c r="E76" s="13">
        <v>389089.8</v>
      </c>
      <c r="F76" s="76"/>
      <c r="G76" s="90"/>
      <c r="H76" s="12">
        <f t="shared" si="19"/>
        <v>194544.9</v>
      </c>
      <c r="I76" s="13">
        <f t="shared" si="20"/>
        <v>389089.8</v>
      </c>
      <c r="J76" s="76"/>
      <c r="K76" s="90"/>
    </row>
    <row r="77" spans="1:11" ht="15" customHeight="1">
      <c r="A77" s="18"/>
      <c r="B77" s="72" t="s">
        <v>152</v>
      </c>
      <c r="C77" s="73"/>
      <c r="D77" s="12">
        <f t="shared" si="18"/>
        <v>207460.285</v>
      </c>
      <c r="E77" s="13">
        <v>414920.57</v>
      </c>
      <c r="F77" s="76"/>
      <c r="G77" s="90"/>
      <c r="H77" s="12">
        <f t="shared" si="19"/>
        <v>207460.285</v>
      </c>
      <c r="I77" s="13">
        <f t="shared" si="20"/>
        <v>414920.57</v>
      </c>
      <c r="J77" s="76"/>
      <c r="K77" s="90"/>
    </row>
    <row r="78" spans="1:11" ht="15" customHeight="1">
      <c r="A78" s="18"/>
      <c r="B78" s="72" t="s">
        <v>157</v>
      </c>
      <c r="C78" s="73"/>
      <c r="D78" s="12">
        <f t="shared" si="18"/>
        <v>215151.845</v>
      </c>
      <c r="E78" s="13">
        <v>430303.69</v>
      </c>
      <c r="F78" s="44"/>
      <c r="G78" s="46"/>
      <c r="H78" s="12">
        <f t="shared" si="19"/>
        <v>215151.845</v>
      </c>
      <c r="I78" s="13">
        <f t="shared" si="20"/>
        <v>430303.69</v>
      </c>
      <c r="J78" s="44"/>
      <c r="K78" s="46"/>
    </row>
    <row r="79" spans="1:11" ht="15" customHeight="1">
      <c r="A79" s="18"/>
      <c r="B79" s="72" t="s">
        <v>158</v>
      </c>
      <c r="C79" s="73"/>
      <c r="D79" s="12">
        <f t="shared" si="18"/>
        <v>225909.44</v>
      </c>
      <c r="E79" s="13">
        <v>451818.88</v>
      </c>
      <c r="F79" s="44"/>
      <c r="G79" s="46"/>
      <c r="H79" s="12">
        <f t="shared" si="19"/>
        <v>225909.44</v>
      </c>
      <c r="I79" s="13">
        <f t="shared" si="20"/>
        <v>451818.88</v>
      </c>
      <c r="J79" s="44"/>
      <c r="K79" s="46"/>
    </row>
    <row r="80" spans="1:11" ht="15" customHeight="1">
      <c r="A80" s="18"/>
      <c r="B80" s="72" t="s">
        <v>159</v>
      </c>
      <c r="C80" s="73"/>
      <c r="D80" s="12">
        <f t="shared" si="18"/>
        <v>237204.91</v>
      </c>
      <c r="E80" s="13">
        <v>474409.82</v>
      </c>
      <c r="F80" s="44"/>
      <c r="G80" s="46"/>
      <c r="H80" s="12">
        <f t="shared" si="19"/>
        <v>237204.91</v>
      </c>
      <c r="I80" s="13">
        <f t="shared" si="20"/>
        <v>474409.82</v>
      </c>
      <c r="J80" s="44"/>
      <c r="K80" s="46"/>
    </row>
    <row r="81" spans="1:11" ht="15" customHeight="1">
      <c r="A81" s="18"/>
      <c r="B81" s="72" t="s">
        <v>155</v>
      </c>
      <c r="C81" s="73"/>
      <c r="D81" s="76"/>
      <c r="E81" s="86"/>
      <c r="F81" s="76"/>
      <c r="G81" s="90"/>
      <c r="H81" s="76"/>
      <c r="I81" s="86"/>
      <c r="J81" s="76"/>
      <c r="K81" s="90"/>
    </row>
    <row r="82" spans="1:11" ht="15" customHeight="1">
      <c r="A82" s="18"/>
      <c r="B82" s="72" t="s">
        <v>145</v>
      </c>
      <c r="C82" s="73"/>
      <c r="D82" s="12">
        <f>E82/2</f>
        <v>154022.23000000001</v>
      </c>
      <c r="E82" s="13">
        <v>308044.46000000002</v>
      </c>
      <c r="F82" s="76"/>
      <c r="G82" s="90"/>
      <c r="H82" s="12">
        <f>D82</f>
        <v>154022.23000000001</v>
      </c>
      <c r="I82" s="13">
        <f>E82</f>
        <v>308044.46000000002</v>
      </c>
      <c r="J82" s="76"/>
      <c r="K82" s="90"/>
    </row>
    <row r="83" spans="1:11" ht="15" customHeight="1">
      <c r="A83" s="18"/>
      <c r="B83" s="72" t="s">
        <v>146</v>
      </c>
      <c r="C83" s="73"/>
      <c r="D83" s="12">
        <f t="shared" ref="D83:D92" si="21">E83/2</f>
        <v>166058.12</v>
      </c>
      <c r="E83" s="13">
        <v>332116.24</v>
      </c>
      <c r="F83" s="76"/>
      <c r="G83" s="90"/>
      <c r="H83" s="12">
        <f t="shared" ref="H83:H92" si="22">D83</f>
        <v>166058.12</v>
      </c>
      <c r="I83" s="13">
        <f t="shared" ref="I83:I92" si="23">E83</f>
        <v>332116.24</v>
      </c>
      <c r="J83" s="76"/>
      <c r="K83" s="90"/>
    </row>
    <row r="84" spans="1:11" ht="15" customHeight="1">
      <c r="A84" s="18"/>
      <c r="B84" s="72" t="s">
        <v>147</v>
      </c>
      <c r="C84" s="73"/>
      <c r="D84" s="12">
        <f t="shared" si="21"/>
        <v>193127.64499999999</v>
      </c>
      <c r="E84" s="13">
        <v>386255.29</v>
      </c>
      <c r="F84" s="76"/>
      <c r="G84" s="90"/>
      <c r="H84" s="12">
        <f t="shared" si="22"/>
        <v>193127.64499999999</v>
      </c>
      <c r="I84" s="13">
        <f t="shared" si="23"/>
        <v>386255.29</v>
      </c>
      <c r="J84" s="76"/>
      <c r="K84" s="90"/>
    </row>
    <row r="85" spans="1:11" ht="15" customHeight="1">
      <c r="A85" s="18"/>
      <c r="B85" s="72" t="s">
        <v>148</v>
      </c>
      <c r="C85" s="73"/>
      <c r="D85" s="12">
        <v>218277.44</v>
      </c>
      <c r="E85" s="13" t="s">
        <v>210</v>
      </c>
      <c r="F85" s="76"/>
      <c r="G85" s="90"/>
      <c r="H85" s="12">
        <f t="shared" si="22"/>
        <v>218277.44</v>
      </c>
      <c r="I85" s="13" t="str">
        <f t="shared" si="23"/>
        <v>436554.89</v>
      </c>
      <c r="J85" s="76"/>
      <c r="K85" s="90"/>
    </row>
    <row r="86" spans="1:11" ht="15" customHeight="1">
      <c r="A86" s="18"/>
      <c r="B86" s="72" t="s">
        <v>149</v>
      </c>
      <c r="C86" s="73"/>
      <c r="D86" s="12">
        <f t="shared" si="21"/>
        <v>256910.155</v>
      </c>
      <c r="E86" s="13">
        <v>513820.31</v>
      </c>
      <c r="F86" s="76"/>
      <c r="G86" s="90"/>
      <c r="H86" s="12">
        <f t="shared" si="22"/>
        <v>256910.155</v>
      </c>
      <c r="I86" s="13">
        <f t="shared" si="23"/>
        <v>513820.31</v>
      </c>
      <c r="J86" s="76"/>
      <c r="K86" s="90"/>
    </row>
    <row r="87" spans="1:11" ht="15" customHeight="1">
      <c r="A87" s="18"/>
      <c r="B87" s="72" t="s">
        <v>150</v>
      </c>
      <c r="C87" s="73"/>
      <c r="D87" s="12">
        <f t="shared" si="21"/>
        <v>320269.83</v>
      </c>
      <c r="E87" s="13">
        <v>640539.66</v>
      </c>
      <c r="F87" s="76"/>
      <c r="G87" s="90"/>
      <c r="H87" s="12">
        <f t="shared" si="22"/>
        <v>320269.83</v>
      </c>
      <c r="I87" s="13">
        <f t="shared" si="23"/>
        <v>640539.66</v>
      </c>
      <c r="J87" s="76"/>
      <c r="K87" s="90"/>
    </row>
    <row r="88" spans="1:11" ht="15" customHeight="1">
      <c r="A88" s="18"/>
      <c r="B88" s="72" t="s">
        <v>151</v>
      </c>
      <c r="C88" s="73"/>
      <c r="D88" s="12">
        <f t="shared" si="21"/>
        <v>383370.22</v>
      </c>
      <c r="E88" s="13">
        <v>766740.44</v>
      </c>
      <c r="F88" s="76"/>
      <c r="G88" s="90"/>
      <c r="H88" s="12">
        <f t="shared" si="22"/>
        <v>383370.22</v>
      </c>
      <c r="I88" s="13">
        <f t="shared" si="23"/>
        <v>766740.44</v>
      </c>
      <c r="J88" s="76"/>
      <c r="K88" s="90"/>
    </row>
    <row r="89" spans="1:11" ht="15" customHeight="1">
      <c r="A89" s="18"/>
      <c r="B89" s="72" t="s">
        <v>152</v>
      </c>
      <c r="C89" s="73"/>
      <c r="D89" s="12">
        <f t="shared" si="21"/>
        <v>454545.39500000002</v>
      </c>
      <c r="E89" s="13">
        <v>909090.79</v>
      </c>
      <c r="F89" s="76"/>
      <c r="G89" s="90"/>
      <c r="H89" s="12">
        <f t="shared" si="22"/>
        <v>454545.39500000002</v>
      </c>
      <c r="I89" s="13">
        <f t="shared" si="23"/>
        <v>909090.79</v>
      </c>
      <c r="J89" s="76"/>
      <c r="K89" s="90"/>
    </row>
    <row r="90" spans="1:11" ht="15" customHeight="1">
      <c r="A90" s="18"/>
      <c r="B90" s="41" t="s">
        <v>157</v>
      </c>
      <c r="C90" s="42"/>
      <c r="D90" s="12">
        <f t="shared" si="21"/>
        <v>582855.56000000006</v>
      </c>
      <c r="E90" s="13">
        <v>1165711.1200000001</v>
      </c>
      <c r="F90" s="44"/>
      <c r="G90" s="46"/>
      <c r="H90" s="12">
        <f t="shared" si="22"/>
        <v>582855.56000000006</v>
      </c>
      <c r="I90" s="13">
        <f t="shared" si="23"/>
        <v>1165711.1200000001</v>
      </c>
      <c r="J90" s="44"/>
      <c r="K90" s="46"/>
    </row>
    <row r="91" spans="1:11" ht="15" customHeight="1">
      <c r="A91" s="18"/>
      <c r="B91" s="41" t="s">
        <v>158</v>
      </c>
      <c r="C91" s="42"/>
      <c r="D91" s="12">
        <f t="shared" si="21"/>
        <v>664455.34</v>
      </c>
      <c r="E91" s="13">
        <v>1328910.68</v>
      </c>
      <c r="F91" s="44"/>
      <c r="G91" s="46"/>
      <c r="H91" s="12">
        <f t="shared" si="22"/>
        <v>664455.34</v>
      </c>
      <c r="I91" s="13">
        <f t="shared" si="23"/>
        <v>1328910.68</v>
      </c>
      <c r="J91" s="44"/>
      <c r="K91" s="46"/>
    </row>
    <row r="92" spans="1:11" ht="15" customHeight="1">
      <c r="A92" s="18"/>
      <c r="B92" s="41" t="s">
        <v>159</v>
      </c>
      <c r="C92" s="42"/>
      <c r="D92" s="12">
        <f t="shared" si="21"/>
        <v>757479.09</v>
      </c>
      <c r="E92" s="13">
        <v>1514958.18</v>
      </c>
      <c r="F92" s="44"/>
      <c r="G92" s="46"/>
      <c r="H92" s="12">
        <f t="shared" si="22"/>
        <v>757479.09</v>
      </c>
      <c r="I92" s="13">
        <f t="shared" si="23"/>
        <v>1514958.18</v>
      </c>
      <c r="J92" s="44"/>
      <c r="K92" s="46"/>
    </row>
    <row r="93" spans="1:11" ht="54.75" customHeight="1">
      <c r="A93" s="18"/>
      <c r="B93" s="41" t="s">
        <v>211</v>
      </c>
      <c r="C93" s="42"/>
      <c r="D93" s="44"/>
      <c r="E93" s="45"/>
      <c r="F93" s="44"/>
      <c r="G93" s="46"/>
      <c r="H93" s="44"/>
      <c r="I93" s="45"/>
      <c r="J93" s="44"/>
      <c r="K93" s="46"/>
    </row>
    <row r="94" spans="1:11" ht="15" customHeight="1">
      <c r="A94" s="18"/>
      <c r="B94" s="72" t="s">
        <v>145</v>
      </c>
      <c r="C94" s="73"/>
      <c r="D94" s="12">
        <f>E94/2</f>
        <v>488686.745</v>
      </c>
      <c r="E94" s="13">
        <v>977373.49</v>
      </c>
      <c r="F94" s="44"/>
      <c r="G94" s="46"/>
      <c r="H94" s="12">
        <f>D94</f>
        <v>488686.745</v>
      </c>
      <c r="I94" s="13">
        <f>E94</f>
        <v>977373.49</v>
      </c>
      <c r="J94" s="44"/>
      <c r="K94" s="46"/>
    </row>
    <row r="95" spans="1:11" ht="15" customHeight="1">
      <c r="A95" s="18"/>
      <c r="B95" s="72" t="s">
        <v>146</v>
      </c>
      <c r="C95" s="73"/>
      <c r="D95" s="12">
        <f t="shared" ref="D95:D104" si="24">E95/2</f>
        <v>493659.54</v>
      </c>
      <c r="E95" s="13">
        <v>987319.08</v>
      </c>
      <c r="F95" s="44"/>
      <c r="G95" s="46"/>
      <c r="H95" s="12">
        <f t="shared" ref="H95:H104" si="25">D95</f>
        <v>493659.54</v>
      </c>
      <c r="I95" s="13">
        <f t="shared" ref="I95:I104" si="26">E95</f>
        <v>987319.08</v>
      </c>
      <c r="J95" s="44"/>
      <c r="K95" s="46"/>
    </row>
    <row r="96" spans="1:11" ht="15" customHeight="1">
      <c r="A96" s="18"/>
      <c r="B96" s="72" t="s">
        <v>147</v>
      </c>
      <c r="C96" s="73"/>
      <c r="D96" s="12">
        <f t="shared" si="24"/>
        <v>499777.23</v>
      </c>
      <c r="E96" s="13">
        <v>999554.46</v>
      </c>
      <c r="F96" s="44"/>
      <c r="G96" s="46"/>
      <c r="H96" s="12">
        <f t="shared" si="25"/>
        <v>499777.23</v>
      </c>
      <c r="I96" s="13">
        <f t="shared" si="26"/>
        <v>999554.46</v>
      </c>
      <c r="J96" s="44"/>
      <c r="K96" s="46"/>
    </row>
    <row r="97" spans="1:11" ht="15" customHeight="1">
      <c r="A97" s="18"/>
      <c r="B97" s="72" t="s">
        <v>148</v>
      </c>
      <c r="C97" s="73"/>
      <c r="D97" s="12">
        <f t="shared" si="24"/>
        <v>510416.69500000001</v>
      </c>
      <c r="E97" s="13">
        <v>1020833.39</v>
      </c>
      <c r="F97" s="44"/>
      <c r="G97" s="46"/>
      <c r="H97" s="12">
        <f t="shared" si="25"/>
        <v>510416.69500000001</v>
      </c>
      <c r="I97" s="13">
        <f t="shared" si="26"/>
        <v>1020833.39</v>
      </c>
      <c r="J97" s="44"/>
      <c r="K97" s="46"/>
    </row>
    <row r="98" spans="1:11" ht="15" customHeight="1">
      <c r="A98" s="18"/>
      <c r="B98" s="72" t="s">
        <v>149</v>
      </c>
      <c r="C98" s="73"/>
      <c r="D98" s="12">
        <f t="shared" si="24"/>
        <v>537396.98499999999</v>
      </c>
      <c r="E98" s="13">
        <v>1074793.97</v>
      </c>
      <c r="F98" s="44"/>
      <c r="G98" s="46"/>
      <c r="H98" s="12">
        <f t="shared" si="25"/>
        <v>537396.98499999999</v>
      </c>
      <c r="I98" s="13">
        <f t="shared" si="26"/>
        <v>1074793.97</v>
      </c>
      <c r="J98" s="44"/>
      <c r="K98" s="46"/>
    </row>
    <row r="99" spans="1:11" ht="15" customHeight="1">
      <c r="A99" s="18"/>
      <c r="B99" s="72" t="s">
        <v>150</v>
      </c>
      <c r="C99" s="73"/>
      <c r="D99" s="12">
        <f t="shared" si="24"/>
        <v>594109.94999999995</v>
      </c>
      <c r="E99" s="13">
        <v>1188219.8999999999</v>
      </c>
      <c r="F99" s="44"/>
      <c r="G99" s="46"/>
      <c r="H99" s="12">
        <f t="shared" si="25"/>
        <v>594109.94999999995</v>
      </c>
      <c r="I99" s="13">
        <f t="shared" si="26"/>
        <v>1188219.8999999999</v>
      </c>
      <c r="J99" s="44"/>
      <c r="K99" s="46"/>
    </row>
    <row r="100" spans="1:11" ht="15" customHeight="1">
      <c r="A100" s="18"/>
      <c r="B100" s="72" t="s">
        <v>151</v>
      </c>
      <c r="C100" s="73"/>
      <c r="D100" s="12">
        <f t="shared" si="24"/>
        <v>690061.72</v>
      </c>
      <c r="E100" s="13">
        <v>1380123.44</v>
      </c>
      <c r="F100" s="44"/>
      <c r="G100" s="46"/>
      <c r="H100" s="12">
        <f t="shared" si="25"/>
        <v>690061.72</v>
      </c>
      <c r="I100" s="13">
        <f t="shared" si="26"/>
        <v>1380123.44</v>
      </c>
      <c r="J100" s="44"/>
      <c r="K100" s="46"/>
    </row>
    <row r="101" spans="1:11" ht="15" customHeight="1">
      <c r="A101" s="18"/>
      <c r="B101" s="72" t="s">
        <v>152</v>
      </c>
      <c r="C101" s="73"/>
      <c r="D101" s="12">
        <f t="shared" si="24"/>
        <v>800874.04500000004</v>
      </c>
      <c r="E101" s="13">
        <v>1601748.09</v>
      </c>
      <c r="F101" s="44"/>
      <c r="G101" s="46"/>
      <c r="H101" s="12">
        <f t="shared" si="25"/>
        <v>800874.04500000004</v>
      </c>
      <c r="I101" s="13">
        <f t="shared" si="26"/>
        <v>1601748.09</v>
      </c>
      <c r="J101" s="44"/>
      <c r="K101" s="46"/>
    </row>
    <row r="102" spans="1:11" ht="15" customHeight="1">
      <c r="A102" s="18"/>
      <c r="B102" s="41" t="s">
        <v>157</v>
      </c>
      <c r="C102" s="42"/>
      <c r="D102" s="12">
        <f t="shared" si="24"/>
        <v>856935.23</v>
      </c>
      <c r="E102" s="13">
        <v>1713870.46</v>
      </c>
      <c r="F102" s="44"/>
      <c r="G102" s="46"/>
      <c r="H102" s="12">
        <f t="shared" si="25"/>
        <v>856935.23</v>
      </c>
      <c r="I102" s="13">
        <f t="shared" si="26"/>
        <v>1713870.46</v>
      </c>
      <c r="J102" s="44"/>
      <c r="K102" s="46"/>
    </row>
    <row r="103" spans="1:11" ht="15" customHeight="1">
      <c r="A103" s="18"/>
      <c r="B103" s="41" t="s">
        <v>158</v>
      </c>
      <c r="C103" s="42"/>
      <c r="D103" s="12">
        <f t="shared" si="24"/>
        <v>916920.69499999995</v>
      </c>
      <c r="E103" s="13">
        <v>1833841.39</v>
      </c>
      <c r="F103" s="44"/>
      <c r="G103" s="46"/>
      <c r="H103" s="12">
        <f t="shared" si="25"/>
        <v>916920.69499999995</v>
      </c>
      <c r="I103" s="13">
        <f t="shared" si="26"/>
        <v>1833841.39</v>
      </c>
      <c r="J103" s="44"/>
      <c r="K103" s="46"/>
    </row>
    <row r="104" spans="1:11" ht="15" customHeight="1">
      <c r="A104" s="18"/>
      <c r="B104" s="41" t="s">
        <v>159</v>
      </c>
      <c r="C104" s="42"/>
      <c r="D104" s="12">
        <f t="shared" si="24"/>
        <v>981105.14500000002</v>
      </c>
      <c r="E104" s="13">
        <v>1962210.29</v>
      </c>
      <c r="F104" s="44"/>
      <c r="G104" s="46"/>
      <c r="H104" s="12">
        <f t="shared" si="25"/>
        <v>981105.14500000002</v>
      </c>
      <c r="I104" s="13">
        <f t="shared" si="26"/>
        <v>1962210.29</v>
      </c>
      <c r="J104" s="44"/>
      <c r="K104" s="46"/>
    </row>
    <row r="105" spans="1:11" ht="31.5">
      <c r="A105" s="18"/>
      <c r="B105" s="41" t="s">
        <v>212</v>
      </c>
      <c r="C105" s="42"/>
      <c r="D105" s="44"/>
      <c r="E105" s="45"/>
      <c r="F105" s="44"/>
      <c r="G105" s="46"/>
      <c r="H105" s="44"/>
      <c r="I105" s="45"/>
      <c r="J105" s="44"/>
      <c r="K105" s="46"/>
    </row>
    <row r="106" spans="1:11" ht="15" customHeight="1">
      <c r="A106" s="18"/>
      <c r="B106" s="72" t="s">
        <v>145</v>
      </c>
      <c r="C106" s="73"/>
      <c r="D106" s="12">
        <f>E106/2</f>
        <v>694803.22</v>
      </c>
      <c r="E106" s="13">
        <v>1389606.44</v>
      </c>
      <c r="F106" s="44"/>
      <c r="G106" s="46"/>
      <c r="H106" s="12">
        <f>D106</f>
        <v>694803.22</v>
      </c>
      <c r="I106" s="12">
        <f t="shared" ref="I106:I116" si="27">E106</f>
        <v>1389606.44</v>
      </c>
      <c r="J106" s="12"/>
      <c r="K106" s="46"/>
    </row>
    <row r="107" spans="1:11" ht="15" customHeight="1">
      <c r="A107" s="18"/>
      <c r="B107" s="72" t="s">
        <v>146</v>
      </c>
      <c r="C107" s="73"/>
      <c r="D107" s="12">
        <f t="shared" ref="D107:D116" si="28">E107/2</f>
        <v>720361.06</v>
      </c>
      <c r="E107" s="13">
        <v>1440722.12</v>
      </c>
      <c r="F107" s="44"/>
      <c r="G107" s="46"/>
      <c r="H107" s="12">
        <f t="shared" ref="H107:H116" si="29">D107</f>
        <v>720361.06</v>
      </c>
      <c r="I107" s="12">
        <f t="shared" si="27"/>
        <v>1440722.12</v>
      </c>
      <c r="J107" s="44"/>
      <c r="K107" s="46"/>
    </row>
    <row r="108" spans="1:11" ht="15" customHeight="1">
      <c r="A108" s="18"/>
      <c r="B108" s="72" t="s">
        <v>147</v>
      </c>
      <c r="C108" s="73"/>
      <c r="D108" s="12">
        <f t="shared" si="28"/>
        <v>731520.93500000006</v>
      </c>
      <c r="E108" s="13">
        <v>1463041.87</v>
      </c>
      <c r="F108" s="44"/>
      <c r="G108" s="46"/>
      <c r="H108" s="12">
        <f t="shared" si="29"/>
        <v>731520.93500000006</v>
      </c>
      <c r="I108" s="12">
        <f t="shared" si="27"/>
        <v>1463041.87</v>
      </c>
      <c r="J108" s="44"/>
      <c r="K108" s="46"/>
    </row>
    <row r="109" spans="1:11" ht="15" customHeight="1">
      <c r="A109" s="18"/>
      <c r="B109" s="72" t="s">
        <v>148</v>
      </c>
      <c r="C109" s="73"/>
      <c r="D109" s="12">
        <f t="shared" si="28"/>
        <v>749180.13</v>
      </c>
      <c r="E109" s="13">
        <v>1498360.26</v>
      </c>
      <c r="F109" s="44"/>
      <c r="G109" s="46"/>
      <c r="H109" s="12">
        <f t="shared" si="29"/>
        <v>749180.13</v>
      </c>
      <c r="I109" s="12">
        <f t="shared" si="27"/>
        <v>1498360.26</v>
      </c>
      <c r="J109" s="44"/>
      <c r="K109" s="46"/>
    </row>
    <row r="110" spans="1:11" ht="15" customHeight="1">
      <c r="A110" s="18"/>
      <c r="B110" s="72" t="s">
        <v>149</v>
      </c>
      <c r="C110" s="73"/>
      <c r="D110" s="12">
        <f t="shared" si="28"/>
        <v>937938.09</v>
      </c>
      <c r="E110" s="13">
        <v>1875876.18</v>
      </c>
      <c r="F110" s="44"/>
      <c r="G110" s="46"/>
      <c r="H110" s="12">
        <f t="shared" si="29"/>
        <v>937938.09</v>
      </c>
      <c r="I110" s="12">
        <f t="shared" si="27"/>
        <v>1875876.18</v>
      </c>
      <c r="J110" s="44"/>
      <c r="K110" s="46"/>
    </row>
    <row r="111" spans="1:11" ht="15" customHeight="1">
      <c r="A111" s="18"/>
      <c r="B111" s="72" t="s">
        <v>150</v>
      </c>
      <c r="C111" s="73"/>
      <c r="D111" s="12">
        <f t="shared" si="28"/>
        <v>1279858.0649999999</v>
      </c>
      <c r="E111" s="13">
        <v>2559716.13</v>
      </c>
      <c r="F111" s="44"/>
      <c r="G111" s="46"/>
      <c r="H111" s="12">
        <f t="shared" si="29"/>
        <v>1279858.0649999999</v>
      </c>
      <c r="I111" s="12">
        <f t="shared" si="27"/>
        <v>2559716.13</v>
      </c>
      <c r="J111" s="44"/>
      <c r="K111" s="46"/>
    </row>
    <row r="112" spans="1:11" ht="15" customHeight="1">
      <c r="A112" s="18"/>
      <c r="B112" s="72" t="s">
        <v>151</v>
      </c>
      <c r="C112" s="73"/>
      <c r="D112" s="12">
        <f t="shared" si="28"/>
        <v>1834925.8049999999</v>
      </c>
      <c r="E112" s="13">
        <v>3669851.61</v>
      </c>
      <c r="F112" s="44"/>
      <c r="G112" s="46"/>
      <c r="H112" s="12">
        <f t="shared" si="29"/>
        <v>1834925.8049999999</v>
      </c>
      <c r="I112" s="12">
        <f t="shared" si="27"/>
        <v>3669851.61</v>
      </c>
      <c r="J112" s="44"/>
      <c r="K112" s="46"/>
    </row>
    <row r="113" spans="1:11" ht="15" customHeight="1">
      <c r="A113" s="18"/>
      <c r="B113" s="72" t="s">
        <v>152</v>
      </c>
      <c r="C113" s="73"/>
      <c r="D113" s="12">
        <f t="shared" si="28"/>
        <v>3161042.4</v>
      </c>
      <c r="E113" s="13">
        <v>6322084.7999999998</v>
      </c>
      <c r="F113" s="44"/>
      <c r="G113" s="46"/>
      <c r="H113" s="12">
        <f t="shared" si="29"/>
        <v>3161042.4</v>
      </c>
      <c r="I113" s="12">
        <f t="shared" si="27"/>
        <v>6322084.7999999998</v>
      </c>
      <c r="J113" s="44"/>
      <c r="K113" s="46"/>
    </row>
    <row r="114" spans="1:11" ht="15" customHeight="1">
      <c r="A114" s="18"/>
      <c r="B114" s="41" t="s">
        <v>157</v>
      </c>
      <c r="C114" s="42"/>
      <c r="D114" s="12">
        <f t="shared" si="28"/>
        <v>3951303</v>
      </c>
      <c r="E114" s="13">
        <v>7902606</v>
      </c>
      <c r="F114" s="44"/>
      <c r="G114" s="46"/>
      <c r="H114" s="12">
        <f t="shared" si="29"/>
        <v>3951303</v>
      </c>
      <c r="I114" s="12">
        <f t="shared" si="27"/>
        <v>7902606</v>
      </c>
      <c r="J114" s="44"/>
      <c r="K114" s="46"/>
    </row>
    <row r="115" spans="1:11" ht="15" customHeight="1">
      <c r="A115" s="18"/>
      <c r="B115" s="41" t="s">
        <v>158</v>
      </c>
      <c r="C115" s="42"/>
      <c r="D115" s="12">
        <f t="shared" si="28"/>
        <v>4939128.75</v>
      </c>
      <c r="E115" s="13">
        <v>9878257.5</v>
      </c>
      <c r="F115" s="44"/>
      <c r="G115" s="46"/>
      <c r="H115" s="12">
        <f t="shared" si="29"/>
        <v>4939128.75</v>
      </c>
      <c r="I115" s="12">
        <f t="shared" si="27"/>
        <v>9878257.5</v>
      </c>
      <c r="J115" s="44"/>
      <c r="K115" s="46"/>
    </row>
    <row r="116" spans="1:11" ht="15" customHeight="1">
      <c r="A116" s="18"/>
      <c r="B116" s="41" t="s">
        <v>159</v>
      </c>
      <c r="C116" s="42"/>
      <c r="D116" s="12">
        <f t="shared" si="28"/>
        <v>6173910.9400000004</v>
      </c>
      <c r="E116" s="13">
        <v>12347821.880000001</v>
      </c>
      <c r="F116" s="44"/>
      <c r="G116" s="46"/>
      <c r="H116" s="12">
        <f t="shared" si="29"/>
        <v>6173910.9400000004</v>
      </c>
      <c r="I116" s="12">
        <f t="shared" si="27"/>
        <v>12347821.880000001</v>
      </c>
      <c r="J116" s="44"/>
      <c r="K116" s="46"/>
    </row>
    <row r="117" spans="1:11" ht="31.5">
      <c r="A117" s="18"/>
      <c r="B117" s="41" t="s">
        <v>213</v>
      </c>
      <c r="C117" s="42"/>
      <c r="D117" s="44"/>
      <c r="E117" s="45"/>
      <c r="F117" s="44"/>
      <c r="G117" s="46"/>
      <c r="H117" s="44"/>
      <c r="I117" s="45"/>
      <c r="J117" s="44"/>
      <c r="K117" s="46"/>
    </row>
    <row r="118" spans="1:11" ht="15" customHeight="1">
      <c r="A118" s="18"/>
      <c r="B118" s="72" t="s">
        <v>145</v>
      </c>
      <c r="C118" s="73"/>
      <c r="D118" s="12">
        <f>E118/2</f>
        <v>427094.92</v>
      </c>
      <c r="E118" s="13">
        <v>854189.84</v>
      </c>
      <c r="F118" s="44"/>
      <c r="G118" s="46"/>
      <c r="H118" s="12">
        <f>D118</f>
        <v>427094.92</v>
      </c>
      <c r="I118" s="12">
        <f>E118</f>
        <v>854189.84</v>
      </c>
      <c r="J118" s="44"/>
      <c r="K118" s="46"/>
    </row>
    <row r="119" spans="1:11" ht="15" customHeight="1">
      <c r="A119" s="18"/>
      <c r="B119" s="72" t="s">
        <v>146</v>
      </c>
      <c r="C119" s="73"/>
      <c r="D119" s="12">
        <f t="shared" ref="D119:D128" si="30">E119/2</f>
        <v>435122.83</v>
      </c>
      <c r="E119" s="13">
        <v>870245.66</v>
      </c>
      <c r="F119" s="44"/>
      <c r="G119" s="46"/>
      <c r="H119" s="12">
        <f t="shared" ref="H119:H128" si="31">D119</f>
        <v>435122.83</v>
      </c>
      <c r="I119" s="12">
        <f t="shared" ref="I119:I128" si="32">E119</f>
        <v>870245.66</v>
      </c>
      <c r="J119" s="44"/>
      <c r="K119" s="46"/>
    </row>
    <row r="120" spans="1:11" ht="15" customHeight="1">
      <c r="A120" s="18"/>
      <c r="B120" s="72" t="s">
        <v>147</v>
      </c>
      <c r="C120" s="73"/>
      <c r="D120" s="12">
        <f t="shared" si="30"/>
        <v>453821.38500000001</v>
      </c>
      <c r="E120" s="13">
        <v>907642.77</v>
      </c>
      <c r="F120" s="44"/>
      <c r="G120" s="46"/>
      <c r="H120" s="12">
        <f t="shared" si="31"/>
        <v>453821.38500000001</v>
      </c>
      <c r="I120" s="12">
        <f t="shared" si="32"/>
        <v>907642.77</v>
      </c>
      <c r="J120" s="44"/>
      <c r="K120" s="46"/>
    </row>
    <row r="121" spans="1:11" ht="15" customHeight="1">
      <c r="A121" s="18"/>
      <c r="B121" s="72" t="s">
        <v>148</v>
      </c>
      <c r="C121" s="73"/>
      <c r="D121" s="12">
        <f t="shared" si="30"/>
        <v>496344.39500000002</v>
      </c>
      <c r="E121" s="13">
        <v>992688.79</v>
      </c>
      <c r="F121" s="44"/>
      <c r="G121" s="46"/>
      <c r="H121" s="12">
        <f t="shared" si="31"/>
        <v>496344.39500000002</v>
      </c>
      <c r="I121" s="12">
        <f t="shared" si="32"/>
        <v>992688.79</v>
      </c>
      <c r="J121" s="44"/>
      <c r="K121" s="46"/>
    </row>
    <row r="122" spans="1:11" ht="15" customHeight="1">
      <c r="A122" s="18"/>
      <c r="B122" s="72" t="s">
        <v>149</v>
      </c>
      <c r="C122" s="73"/>
      <c r="D122" s="12">
        <f t="shared" si="30"/>
        <v>515092.81</v>
      </c>
      <c r="E122" s="13">
        <v>1030185.62</v>
      </c>
      <c r="F122" s="44"/>
      <c r="G122" s="46"/>
      <c r="H122" s="12">
        <f t="shared" si="31"/>
        <v>515092.81</v>
      </c>
      <c r="I122" s="12">
        <f t="shared" si="32"/>
        <v>1030185.62</v>
      </c>
      <c r="J122" s="44"/>
      <c r="K122" s="46"/>
    </row>
    <row r="123" spans="1:11" ht="15" customHeight="1">
      <c r="A123" s="18"/>
      <c r="B123" s="72" t="s">
        <v>150</v>
      </c>
      <c r="C123" s="73"/>
      <c r="D123" s="12">
        <f t="shared" si="30"/>
        <v>594035.60499999998</v>
      </c>
      <c r="E123" s="13">
        <v>1188071.21</v>
      </c>
      <c r="F123" s="44"/>
      <c r="G123" s="46"/>
      <c r="H123" s="12">
        <f t="shared" si="31"/>
        <v>594035.60499999998</v>
      </c>
      <c r="I123" s="12">
        <f t="shared" si="32"/>
        <v>1188071.21</v>
      </c>
      <c r="J123" s="44"/>
      <c r="K123" s="46"/>
    </row>
    <row r="124" spans="1:11" ht="15" customHeight="1">
      <c r="A124" s="18"/>
      <c r="B124" s="72" t="s">
        <v>151</v>
      </c>
      <c r="C124" s="73"/>
      <c r="D124" s="12">
        <f t="shared" si="30"/>
        <v>711652.005</v>
      </c>
      <c r="E124" s="13">
        <v>1423304.01</v>
      </c>
      <c r="F124" s="44"/>
      <c r="G124" s="46"/>
      <c r="H124" s="12">
        <f t="shared" si="31"/>
        <v>711652.005</v>
      </c>
      <c r="I124" s="12">
        <f t="shared" si="32"/>
        <v>1423304.01</v>
      </c>
      <c r="J124" s="44"/>
      <c r="K124" s="46"/>
    </row>
    <row r="125" spans="1:11" ht="15" customHeight="1">
      <c r="A125" s="18"/>
      <c r="B125" s="72" t="s">
        <v>152</v>
      </c>
      <c r="C125" s="73"/>
      <c r="D125" s="12">
        <f t="shared" si="30"/>
        <v>825847.81499999994</v>
      </c>
      <c r="E125" s="13">
        <v>1651695.63</v>
      </c>
      <c r="F125" s="44"/>
      <c r="G125" s="46"/>
      <c r="H125" s="12">
        <f t="shared" si="31"/>
        <v>825847.81499999994</v>
      </c>
      <c r="I125" s="12">
        <f t="shared" si="32"/>
        <v>1651695.63</v>
      </c>
      <c r="J125" s="44"/>
      <c r="K125" s="46"/>
    </row>
    <row r="126" spans="1:11" ht="15" customHeight="1">
      <c r="A126" s="18"/>
      <c r="B126" s="41" t="s">
        <v>157</v>
      </c>
      <c r="C126" s="42"/>
      <c r="D126" s="12">
        <f t="shared" si="30"/>
        <v>908432.59499999997</v>
      </c>
      <c r="E126" s="13">
        <v>1816865.19</v>
      </c>
      <c r="F126" s="44"/>
      <c r="G126" s="46"/>
      <c r="H126" s="12">
        <f t="shared" si="31"/>
        <v>908432.59499999997</v>
      </c>
      <c r="I126" s="12">
        <f t="shared" si="32"/>
        <v>1816865.19</v>
      </c>
      <c r="J126" s="44"/>
      <c r="K126" s="46"/>
    </row>
    <row r="127" spans="1:11" ht="15" customHeight="1">
      <c r="A127" s="18"/>
      <c r="B127" s="41" t="s">
        <v>158</v>
      </c>
      <c r="C127" s="42"/>
      <c r="D127" s="12">
        <f t="shared" si="30"/>
        <v>999275.85499999998</v>
      </c>
      <c r="E127" s="13">
        <v>1998551.71</v>
      </c>
      <c r="F127" s="44"/>
      <c r="G127" s="46"/>
      <c r="H127" s="12">
        <f t="shared" si="31"/>
        <v>999275.85499999998</v>
      </c>
      <c r="I127" s="12">
        <f t="shared" si="32"/>
        <v>1998551.71</v>
      </c>
      <c r="J127" s="44"/>
      <c r="K127" s="46"/>
    </row>
    <row r="128" spans="1:11" ht="15" customHeight="1">
      <c r="A128" s="18"/>
      <c r="B128" s="41" t="s">
        <v>159</v>
      </c>
      <c r="C128" s="42"/>
      <c r="D128" s="12">
        <f t="shared" si="30"/>
        <v>1099203.44</v>
      </c>
      <c r="E128" s="13">
        <v>2198406.88</v>
      </c>
      <c r="F128" s="44"/>
      <c r="G128" s="46"/>
      <c r="H128" s="12">
        <f t="shared" si="31"/>
        <v>1099203.44</v>
      </c>
      <c r="I128" s="12">
        <f t="shared" si="32"/>
        <v>2198406.88</v>
      </c>
      <c r="J128" s="44"/>
      <c r="K128" s="46"/>
    </row>
    <row r="129" spans="1:11" ht="31.5">
      <c r="A129" s="18"/>
      <c r="B129" s="41" t="s">
        <v>214</v>
      </c>
      <c r="C129" s="42"/>
      <c r="D129" s="44"/>
      <c r="E129" s="45"/>
      <c r="F129" s="44"/>
      <c r="G129" s="46"/>
      <c r="H129" s="44"/>
      <c r="I129" s="45"/>
      <c r="J129" s="44"/>
      <c r="K129" s="46"/>
    </row>
    <row r="130" spans="1:11" ht="15" customHeight="1">
      <c r="A130" s="18"/>
      <c r="B130" s="72" t="s">
        <v>145</v>
      </c>
      <c r="C130" s="73"/>
      <c r="D130" s="12">
        <f>E130/2</f>
        <v>616214.59</v>
      </c>
      <c r="E130" s="13">
        <v>1232429.18</v>
      </c>
      <c r="F130" s="44"/>
      <c r="G130" s="46"/>
      <c r="H130" s="12">
        <f>D130</f>
        <v>616214.59</v>
      </c>
      <c r="I130" s="12">
        <f>E130</f>
        <v>1232429.18</v>
      </c>
      <c r="J130" s="44"/>
      <c r="K130" s="46"/>
    </row>
    <row r="131" spans="1:11" ht="15" customHeight="1">
      <c r="A131" s="18"/>
      <c r="B131" s="72" t="s">
        <v>146</v>
      </c>
      <c r="C131" s="73"/>
      <c r="D131" s="12">
        <f t="shared" ref="D131:D140" si="33">E131/2</f>
        <v>649473.08499999996</v>
      </c>
      <c r="E131" s="13">
        <v>1298946.17</v>
      </c>
      <c r="F131" s="44"/>
      <c r="G131" s="46"/>
      <c r="H131" s="12">
        <f t="shared" ref="H131:H140" si="34">D131</f>
        <v>649473.08499999996</v>
      </c>
      <c r="I131" s="12">
        <f t="shared" ref="I131:I140" si="35">E131</f>
        <v>1298946.17</v>
      </c>
      <c r="J131" s="44"/>
      <c r="K131" s="46"/>
    </row>
    <row r="132" spans="1:11" ht="15" customHeight="1">
      <c r="A132" s="18"/>
      <c r="B132" s="72" t="s">
        <v>147</v>
      </c>
      <c r="C132" s="73"/>
      <c r="D132" s="12">
        <f t="shared" si="33"/>
        <v>699385.755</v>
      </c>
      <c r="E132" s="13">
        <v>1398771.51</v>
      </c>
      <c r="F132" s="44"/>
      <c r="G132" s="46"/>
      <c r="H132" s="12">
        <f t="shared" si="34"/>
        <v>699385.755</v>
      </c>
      <c r="I132" s="12">
        <f t="shared" si="35"/>
        <v>1398771.51</v>
      </c>
      <c r="J132" s="44"/>
      <c r="K132" s="46"/>
    </row>
    <row r="133" spans="1:11" ht="15" customHeight="1">
      <c r="A133" s="18"/>
      <c r="B133" s="72" t="s">
        <v>148</v>
      </c>
      <c r="C133" s="73"/>
      <c r="D133" s="12">
        <f t="shared" si="33"/>
        <v>750515.08499999996</v>
      </c>
      <c r="E133" s="13">
        <v>1501030.17</v>
      </c>
      <c r="F133" s="44"/>
      <c r="G133" s="46"/>
      <c r="H133" s="12">
        <f t="shared" si="34"/>
        <v>750515.08499999996</v>
      </c>
      <c r="I133" s="12">
        <f t="shared" si="35"/>
        <v>1501030.17</v>
      </c>
      <c r="J133" s="44"/>
      <c r="K133" s="46"/>
    </row>
    <row r="134" spans="1:11" ht="15" customHeight="1">
      <c r="A134" s="18"/>
      <c r="B134" s="72" t="s">
        <v>149</v>
      </c>
      <c r="C134" s="73"/>
      <c r="D134" s="12">
        <f t="shared" si="33"/>
        <v>973800.745</v>
      </c>
      <c r="E134" s="13">
        <v>1947601.49</v>
      </c>
      <c r="F134" s="44"/>
      <c r="G134" s="46"/>
      <c r="H134" s="12">
        <f t="shared" si="34"/>
        <v>973800.745</v>
      </c>
      <c r="I134" s="12">
        <f t="shared" si="35"/>
        <v>1947601.49</v>
      </c>
      <c r="J134" s="44"/>
      <c r="K134" s="46"/>
    </row>
    <row r="135" spans="1:11" ht="15" customHeight="1">
      <c r="A135" s="18"/>
      <c r="B135" s="72" t="s">
        <v>150</v>
      </c>
      <c r="C135" s="73"/>
      <c r="D135" s="12">
        <f t="shared" si="33"/>
        <v>1451556.28</v>
      </c>
      <c r="E135" s="13">
        <v>2903112.56</v>
      </c>
      <c r="F135" s="44"/>
      <c r="G135" s="46"/>
      <c r="H135" s="12">
        <f t="shared" si="34"/>
        <v>1451556.28</v>
      </c>
      <c r="I135" s="12">
        <f t="shared" si="35"/>
        <v>2903112.56</v>
      </c>
      <c r="J135" s="44"/>
      <c r="K135" s="46"/>
    </row>
    <row r="136" spans="1:11" ht="15" customHeight="1">
      <c r="A136" s="18"/>
      <c r="B136" s="72" t="s">
        <v>151</v>
      </c>
      <c r="C136" s="73"/>
      <c r="D136" s="12">
        <f t="shared" si="33"/>
        <v>2120735.15</v>
      </c>
      <c r="E136" s="13">
        <v>4241470.3</v>
      </c>
      <c r="F136" s="44"/>
      <c r="G136" s="46"/>
      <c r="H136" s="12">
        <f t="shared" si="34"/>
        <v>2120735.15</v>
      </c>
      <c r="I136" s="12">
        <f t="shared" si="35"/>
        <v>4241470.3</v>
      </c>
      <c r="J136" s="44"/>
      <c r="K136" s="46"/>
    </row>
    <row r="137" spans="1:11" ht="15" customHeight="1">
      <c r="A137" s="18"/>
      <c r="B137" s="72" t="s">
        <v>152</v>
      </c>
      <c r="C137" s="73"/>
      <c r="D137" s="12">
        <f t="shared" si="33"/>
        <v>3133229.4350000001</v>
      </c>
      <c r="E137" s="13">
        <v>6266458.8700000001</v>
      </c>
      <c r="F137" s="44"/>
      <c r="G137" s="46"/>
      <c r="H137" s="12">
        <f t="shared" si="34"/>
        <v>3133229.4350000001</v>
      </c>
      <c r="I137" s="12">
        <f t="shared" si="35"/>
        <v>6266458.8700000001</v>
      </c>
      <c r="J137" s="44"/>
      <c r="K137" s="46"/>
    </row>
    <row r="138" spans="1:11" ht="15" customHeight="1">
      <c r="A138" s="18"/>
      <c r="B138" s="41" t="s">
        <v>157</v>
      </c>
      <c r="C138" s="42"/>
      <c r="D138" s="12">
        <f t="shared" si="33"/>
        <v>3979201.38</v>
      </c>
      <c r="E138" s="13">
        <v>7958402.7599999998</v>
      </c>
      <c r="F138" s="44"/>
      <c r="G138" s="46"/>
      <c r="H138" s="12">
        <f t="shared" si="34"/>
        <v>3979201.38</v>
      </c>
      <c r="I138" s="12">
        <f t="shared" si="35"/>
        <v>7958402.7599999998</v>
      </c>
      <c r="J138" s="44"/>
      <c r="K138" s="46"/>
    </row>
    <row r="139" spans="1:11" ht="15" customHeight="1">
      <c r="A139" s="18"/>
      <c r="B139" s="41" t="s">
        <v>158</v>
      </c>
      <c r="C139" s="42"/>
      <c r="D139" s="12">
        <f t="shared" si="33"/>
        <v>5053585.7549999999</v>
      </c>
      <c r="E139" s="13">
        <v>10107171.51</v>
      </c>
      <c r="F139" s="44"/>
      <c r="G139" s="46"/>
      <c r="H139" s="12">
        <f t="shared" si="34"/>
        <v>5053585.7549999999</v>
      </c>
      <c r="I139" s="12">
        <f t="shared" si="35"/>
        <v>10107171.51</v>
      </c>
      <c r="J139" s="44"/>
      <c r="K139" s="46"/>
    </row>
    <row r="140" spans="1:11" ht="15" customHeight="1">
      <c r="A140" s="18"/>
      <c r="B140" s="41" t="s">
        <v>159</v>
      </c>
      <c r="C140" s="42"/>
      <c r="D140" s="12">
        <f t="shared" si="33"/>
        <v>6418053.9100000001</v>
      </c>
      <c r="E140" s="13">
        <v>12836107.82</v>
      </c>
      <c r="F140" s="44"/>
      <c r="G140" s="46"/>
      <c r="H140" s="12">
        <f t="shared" si="34"/>
        <v>6418053.9100000001</v>
      </c>
      <c r="I140" s="12">
        <f t="shared" si="35"/>
        <v>12836107.82</v>
      </c>
      <c r="J140" s="44"/>
      <c r="K140" s="46"/>
    </row>
    <row r="141" spans="1:11" ht="15" customHeight="1">
      <c r="A141" s="18"/>
      <c r="B141" s="72" t="s">
        <v>156</v>
      </c>
      <c r="C141" s="73"/>
      <c r="D141" s="76"/>
      <c r="E141" s="86"/>
      <c r="F141" s="76"/>
      <c r="G141" s="90"/>
      <c r="H141" s="76"/>
      <c r="I141" s="86"/>
      <c r="J141" s="76"/>
      <c r="K141" s="90"/>
    </row>
    <row r="142" spans="1:11" ht="15" customHeight="1">
      <c r="A142" s="18"/>
      <c r="B142" s="72" t="s">
        <v>148</v>
      </c>
      <c r="C142" s="73"/>
      <c r="D142" s="76"/>
      <c r="E142" s="86"/>
      <c r="F142" s="12">
        <f>G142/2</f>
        <v>266565.07500000001</v>
      </c>
      <c r="G142" s="53">
        <v>533130.15</v>
      </c>
      <c r="H142" s="76"/>
      <c r="I142" s="86"/>
      <c r="J142" s="12">
        <f>F142</f>
        <v>266565.07500000001</v>
      </c>
      <c r="K142" s="12">
        <f>G142</f>
        <v>533130.15</v>
      </c>
    </row>
    <row r="143" spans="1:11" ht="15" customHeight="1">
      <c r="A143" s="18"/>
      <c r="B143" s="72" t="s">
        <v>149</v>
      </c>
      <c r="C143" s="73"/>
      <c r="D143" s="76"/>
      <c r="E143" s="86"/>
      <c r="F143" s="12">
        <f t="shared" ref="F143:F154" si="36">G143/2</f>
        <v>275286.33500000002</v>
      </c>
      <c r="G143" s="53">
        <v>550572.67000000004</v>
      </c>
      <c r="H143" s="76"/>
      <c r="I143" s="86"/>
      <c r="J143" s="12">
        <f t="shared" ref="J143:J154" si="37">F143</f>
        <v>275286.33500000002</v>
      </c>
      <c r="K143" s="12">
        <f t="shared" ref="K143:K154" si="38">G143</f>
        <v>550572.67000000004</v>
      </c>
    </row>
    <row r="144" spans="1:11" ht="15" customHeight="1">
      <c r="A144" s="18"/>
      <c r="B144" s="72" t="s">
        <v>150</v>
      </c>
      <c r="C144" s="73"/>
      <c r="D144" s="76"/>
      <c r="E144" s="86"/>
      <c r="F144" s="12">
        <f t="shared" si="36"/>
        <v>302362.79499999998</v>
      </c>
      <c r="G144" s="53">
        <v>604725.59</v>
      </c>
      <c r="H144" s="76"/>
      <c r="I144" s="86"/>
      <c r="J144" s="12">
        <f t="shared" si="37"/>
        <v>302362.79499999998</v>
      </c>
      <c r="K144" s="12">
        <f t="shared" si="38"/>
        <v>604725.59</v>
      </c>
    </row>
    <row r="145" spans="1:11" ht="15" customHeight="1">
      <c r="A145" s="18"/>
      <c r="B145" s="72" t="s">
        <v>151</v>
      </c>
      <c r="C145" s="73"/>
      <c r="D145" s="76"/>
      <c r="E145" s="86"/>
      <c r="F145" s="12">
        <f t="shared" si="36"/>
        <v>335690.89</v>
      </c>
      <c r="G145" s="53">
        <v>671381.78</v>
      </c>
      <c r="H145" s="76"/>
      <c r="I145" s="86"/>
      <c r="J145" s="12">
        <f t="shared" si="37"/>
        <v>335690.89</v>
      </c>
      <c r="K145" s="12">
        <f t="shared" si="38"/>
        <v>671381.78</v>
      </c>
    </row>
    <row r="146" spans="1:11" ht="15" customHeight="1">
      <c r="A146" s="18"/>
      <c r="B146" s="72" t="s">
        <v>152</v>
      </c>
      <c r="C146" s="73"/>
      <c r="D146" s="76"/>
      <c r="E146" s="86"/>
      <c r="F146" s="12">
        <f t="shared" si="36"/>
        <v>345539.59</v>
      </c>
      <c r="G146" s="53">
        <v>691079.18</v>
      </c>
      <c r="H146" s="76"/>
      <c r="I146" s="86"/>
      <c r="J146" s="12">
        <f t="shared" si="37"/>
        <v>345539.59</v>
      </c>
      <c r="K146" s="12">
        <f t="shared" si="38"/>
        <v>691079.18</v>
      </c>
    </row>
    <row r="147" spans="1:11" ht="15" customHeight="1">
      <c r="A147" s="18"/>
      <c r="B147" s="72" t="s">
        <v>157</v>
      </c>
      <c r="C147" s="73"/>
      <c r="D147" s="76"/>
      <c r="E147" s="86"/>
      <c r="F147" s="12">
        <f t="shared" si="36"/>
        <v>388698.48</v>
      </c>
      <c r="G147" s="53">
        <v>777396.96</v>
      </c>
      <c r="H147" s="76"/>
      <c r="I147" s="86"/>
      <c r="J147" s="12">
        <f t="shared" si="37"/>
        <v>388698.48</v>
      </c>
      <c r="K147" s="12">
        <f t="shared" si="38"/>
        <v>777396.96</v>
      </c>
    </row>
    <row r="148" spans="1:11" ht="15" customHeight="1">
      <c r="A148" s="18"/>
      <c r="B148" s="72" t="s">
        <v>158</v>
      </c>
      <c r="C148" s="73"/>
      <c r="D148" s="76"/>
      <c r="E148" s="86"/>
      <c r="F148" s="12">
        <f t="shared" si="36"/>
        <v>404864.42499999999</v>
      </c>
      <c r="G148" s="53">
        <v>809728.85</v>
      </c>
      <c r="H148" s="76"/>
      <c r="I148" s="86"/>
      <c r="J148" s="12">
        <f t="shared" si="37"/>
        <v>404864.42499999999</v>
      </c>
      <c r="K148" s="12">
        <f t="shared" si="38"/>
        <v>809728.85</v>
      </c>
    </row>
    <row r="149" spans="1:11" ht="15" customHeight="1">
      <c r="A149" s="18"/>
      <c r="B149" s="72" t="s">
        <v>159</v>
      </c>
      <c r="C149" s="73"/>
      <c r="D149" s="76"/>
      <c r="E149" s="86"/>
      <c r="F149" s="12">
        <f t="shared" si="36"/>
        <v>428952.27500000002</v>
      </c>
      <c r="G149" s="53">
        <v>857904.55</v>
      </c>
      <c r="H149" s="76"/>
      <c r="I149" s="86"/>
      <c r="J149" s="12">
        <f t="shared" si="37"/>
        <v>428952.27500000002</v>
      </c>
      <c r="K149" s="12">
        <f t="shared" si="38"/>
        <v>857904.55</v>
      </c>
    </row>
    <row r="150" spans="1:11" ht="15" customHeight="1">
      <c r="A150" s="18"/>
      <c r="B150" s="72" t="s">
        <v>160</v>
      </c>
      <c r="C150" s="73"/>
      <c r="D150" s="76"/>
      <c r="E150" s="86"/>
      <c r="F150" s="12">
        <f t="shared" si="36"/>
        <v>458271.69500000001</v>
      </c>
      <c r="G150" s="53">
        <v>916543.39</v>
      </c>
      <c r="H150" s="76"/>
      <c r="I150" s="86"/>
      <c r="J150" s="12">
        <f t="shared" si="37"/>
        <v>458271.69500000001</v>
      </c>
      <c r="K150" s="12">
        <f t="shared" si="38"/>
        <v>916543.39</v>
      </c>
    </row>
    <row r="151" spans="1:11" ht="15" customHeight="1">
      <c r="A151" s="18"/>
      <c r="B151" s="72" t="s">
        <v>161</v>
      </c>
      <c r="C151" s="73"/>
      <c r="D151" s="76"/>
      <c r="E151" s="86"/>
      <c r="F151" s="12">
        <f t="shared" si="36"/>
        <v>526061.28</v>
      </c>
      <c r="G151" s="53">
        <v>1052122.56</v>
      </c>
      <c r="H151" s="76"/>
      <c r="I151" s="86"/>
      <c r="J151" s="12">
        <f t="shared" si="37"/>
        <v>526061.28</v>
      </c>
      <c r="K151" s="12">
        <f t="shared" si="38"/>
        <v>1052122.56</v>
      </c>
    </row>
    <row r="152" spans="1:11" ht="15" customHeight="1">
      <c r="A152" s="18"/>
      <c r="B152" s="72" t="s">
        <v>162</v>
      </c>
      <c r="C152" s="73"/>
      <c r="D152" s="76"/>
      <c r="E152" s="86"/>
      <c r="F152" s="12">
        <f t="shared" si="36"/>
        <v>578520.06499999994</v>
      </c>
      <c r="G152" s="53">
        <v>1157040.1299999999</v>
      </c>
      <c r="H152" s="76"/>
      <c r="I152" s="86"/>
      <c r="J152" s="12">
        <f t="shared" si="37"/>
        <v>578520.06499999994</v>
      </c>
      <c r="K152" s="12">
        <f t="shared" si="38"/>
        <v>1157040.1299999999</v>
      </c>
    </row>
    <row r="153" spans="1:11" ht="15" customHeight="1">
      <c r="A153" s="18"/>
      <c r="B153" s="72" t="s">
        <v>163</v>
      </c>
      <c r="C153" s="73"/>
      <c r="D153" s="76"/>
      <c r="E153" s="86"/>
      <c r="F153" s="12">
        <f t="shared" si="36"/>
        <v>688281.45</v>
      </c>
      <c r="G153" s="53">
        <v>1376562.9</v>
      </c>
      <c r="H153" s="76"/>
      <c r="I153" s="86"/>
      <c r="J153" s="12">
        <f t="shared" si="37"/>
        <v>688281.45</v>
      </c>
      <c r="K153" s="12">
        <f t="shared" si="38"/>
        <v>1376562.9</v>
      </c>
    </row>
    <row r="154" spans="1:11" ht="15" customHeight="1">
      <c r="A154" s="18"/>
      <c r="B154" s="72" t="s">
        <v>164</v>
      </c>
      <c r="C154" s="73"/>
      <c r="D154" s="76"/>
      <c r="E154" s="86"/>
      <c r="F154" s="12">
        <f t="shared" si="36"/>
        <v>685090.02</v>
      </c>
      <c r="G154" s="53">
        <v>1370180.04</v>
      </c>
      <c r="H154" s="76"/>
      <c r="I154" s="86"/>
      <c r="J154" s="12">
        <f t="shared" si="37"/>
        <v>685090.02</v>
      </c>
      <c r="K154" s="12">
        <f t="shared" si="38"/>
        <v>1370180.04</v>
      </c>
    </row>
    <row r="155" spans="1:11" ht="15" customHeight="1">
      <c r="A155" s="18"/>
      <c r="B155" s="72" t="s">
        <v>165</v>
      </c>
      <c r="C155" s="73"/>
      <c r="D155" s="76"/>
      <c r="E155" s="86"/>
      <c r="F155" s="76"/>
      <c r="G155" s="90"/>
      <c r="H155" s="76"/>
      <c r="I155" s="86"/>
      <c r="J155" s="76"/>
      <c r="K155" s="90"/>
    </row>
    <row r="156" spans="1:11" ht="15" customHeight="1">
      <c r="A156" s="18"/>
      <c r="B156" s="72" t="s">
        <v>148</v>
      </c>
      <c r="C156" s="73"/>
      <c r="D156" s="76"/>
      <c r="E156" s="86"/>
      <c r="F156" s="12">
        <f>G156/2</f>
        <v>282316.13500000001</v>
      </c>
      <c r="G156" s="53">
        <v>564632.27</v>
      </c>
      <c r="H156" s="76"/>
      <c r="I156" s="86"/>
      <c r="J156" s="12">
        <f>F156</f>
        <v>282316.13500000001</v>
      </c>
      <c r="K156" s="12">
        <f>G156</f>
        <v>564632.27</v>
      </c>
    </row>
    <row r="157" spans="1:11" ht="15" customHeight="1">
      <c r="A157" s="18"/>
      <c r="B157" s="72" t="s">
        <v>149</v>
      </c>
      <c r="C157" s="73"/>
      <c r="D157" s="76"/>
      <c r="E157" s="86"/>
      <c r="F157" s="12">
        <f t="shared" ref="F157:F168" si="39">G157/2</f>
        <v>309444.65000000002</v>
      </c>
      <c r="G157" s="53">
        <v>618889.30000000005</v>
      </c>
      <c r="H157" s="76"/>
      <c r="I157" s="86"/>
      <c r="J157" s="12">
        <f t="shared" ref="J157:J168" si="40">F157</f>
        <v>309444.65000000002</v>
      </c>
      <c r="K157" s="12">
        <f t="shared" ref="K157:K168" si="41">G157</f>
        <v>618889.30000000005</v>
      </c>
    </row>
    <row r="158" spans="1:11" ht="15" customHeight="1">
      <c r="A158" s="18"/>
      <c r="B158" s="72" t="s">
        <v>150</v>
      </c>
      <c r="C158" s="73"/>
      <c r="D158" s="76"/>
      <c r="E158" s="86"/>
      <c r="F158" s="12">
        <f t="shared" si="39"/>
        <v>363469.51500000001</v>
      </c>
      <c r="G158" s="53">
        <v>726939.03</v>
      </c>
      <c r="H158" s="76"/>
      <c r="I158" s="86"/>
      <c r="J158" s="12">
        <f t="shared" si="40"/>
        <v>363469.51500000001</v>
      </c>
      <c r="K158" s="12">
        <f t="shared" si="41"/>
        <v>726939.03</v>
      </c>
    </row>
    <row r="159" spans="1:11" ht="15" customHeight="1">
      <c r="A159" s="18"/>
      <c r="B159" s="72" t="s">
        <v>151</v>
      </c>
      <c r="C159" s="73"/>
      <c r="D159" s="76"/>
      <c r="E159" s="86"/>
      <c r="F159" s="12">
        <f t="shared" si="39"/>
        <v>431213.41499999998</v>
      </c>
      <c r="G159" s="53">
        <v>862426.83</v>
      </c>
      <c r="H159" s="76"/>
      <c r="I159" s="86"/>
      <c r="J159" s="12">
        <f t="shared" si="40"/>
        <v>431213.41499999998</v>
      </c>
      <c r="K159" s="12">
        <f t="shared" si="41"/>
        <v>862426.83</v>
      </c>
    </row>
    <row r="160" spans="1:11" ht="15" customHeight="1">
      <c r="A160" s="18"/>
      <c r="B160" s="72" t="s">
        <v>152</v>
      </c>
      <c r="C160" s="73"/>
      <c r="D160" s="76"/>
      <c r="E160" s="86"/>
      <c r="F160" s="12">
        <f t="shared" si="39"/>
        <v>476281.42499999999</v>
      </c>
      <c r="G160" s="53">
        <v>952562.85</v>
      </c>
      <c r="H160" s="76"/>
      <c r="I160" s="86"/>
      <c r="J160" s="12">
        <f t="shared" si="40"/>
        <v>476281.42499999999</v>
      </c>
      <c r="K160" s="12">
        <f t="shared" si="41"/>
        <v>952562.85</v>
      </c>
    </row>
    <row r="161" spans="1:11" ht="15" customHeight="1">
      <c r="A161" s="18"/>
      <c r="B161" s="72" t="s">
        <v>157</v>
      </c>
      <c r="C161" s="73"/>
      <c r="D161" s="76"/>
      <c r="E161" s="86"/>
      <c r="F161" s="12">
        <f t="shared" si="39"/>
        <v>555190.43500000006</v>
      </c>
      <c r="G161" s="53">
        <v>1110380.8700000001</v>
      </c>
      <c r="H161" s="76"/>
      <c r="I161" s="86"/>
      <c r="J161" s="12">
        <f t="shared" si="40"/>
        <v>555190.43500000006</v>
      </c>
      <c r="K161" s="12">
        <f t="shared" si="41"/>
        <v>1110380.8700000001</v>
      </c>
    </row>
    <row r="162" spans="1:11" ht="15" customHeight="1">
      <c r="A162" s="18"/>
      <c r="B162" s="72" t="s">
        <v>158</v>
      </c>
      <c r="C162" s="73"/>
      <c r="D162" s="76"/>
      <c r="E162" s="86"/>
      <c r="F162" s="12">
        <f t="shared" si="39"/>
        <v>624012.66500000004</v>
      </c>
      <c r="G162" s="53">
        <v>1248025.33</v>
      </c>
      <c r="H162" s="76"/>
      <c r="I162" s="86"/>
      <c r="J162" s="12">
        <f t="shared" si="40"/>
        <v>624012.66500000004</v>
      </c>
      <c r="K162" s="12">
        <f t="shared" si="41"/>
        <v>1248025.33</v>
      </c>
    </row>
    <row r="163" spans="1:11" ht="15" customHeight="1">
      <c r="A163" s="18"/>
      <c r="B163" s="72" t="s">
        <v>159</v>
      </c>
      <c r="C163" s="73"/>
      <c r="D163" s="76"/>
      <c r="E163" s="86"/>
      <c r="F163" s="12">
        <f t="shared" si="39"/>
        <v>732304.875</v>
      </c>
      <c r="G163" s="53">
        <v>1464609.75</v>
      </c>
      <c r="H163" s="76"/>
      <c r="I163" s="86"/>
      <c r="J163" s="12">
        <f t="shared" si="40"/>
        <v>732304.875</v>
      </c>
      <c r="K163" s="12">
        <f t="shared" si="41"/>
        <v>1464609.75</v>
      </c>
    </row>
    <row r="164" spans="1:11" ht="15" customHeight="1">
      <c r="A164" s="18"/>
      <c r="B164" s="72" t="s">
        <v>160</v>
      </c>
      <c r="C164" s="73"/>
      <c r="D164" s="76"/>
      <c r="E164" s="86"/>
      <c r="F164" s="12">
        <f t="shared" si="39"/>
        <v>849424.95499999996</v>
      </c>
      <c r="G164" s="53">
        <v>1698849.91</v>
      </c>
      <c r="H164" s="76"/>
      <c r="I164" s="86"/>
      <c r="J164" s="12">
        <f t="shared" si="40"/>
        <v>849424.95499999996</v>
      </c>
      <c r="K164" s="12">
        <f t="shared" si="41"/>
        <v>1698849.91</v>
      </c>
    </row>
    <row r="165" spans="1:11" ht="15" customHeight="1">
      <c r="A165" s="18"/>
      <c r="B165" s="72" t="s">
        <v>161</v>
      </c>
      <c r="C165" s="73"/>
      <c r="D165" s="76"/>
      <c r="E165" s="86"/>
      <c r="F165" s="12">
        <f t="shared" si="39"/>
        <v>1042807.22</v>
      </c>
      <c r="G165" s="53">
        <v>2085614.44</v>
      </c>
      <c r="H165" s="76"/>
      <c r="I165" s="86"/>
      <c r="J165" s="12">
        <f t="shared" si="40"/>
        <v>1042807.22</v>
      </c>
      <c r="K165" s="12">
        <f t="shared" si="41"/>
        <v>2085614.44</v>
      </c>
    </row>
    <row r="166" spans="1:11" ht="15" customHeight="1">
      <c r="A166" s="18"/>
      <c r="B166" s="72" t="s">
        <v>162</v>
      </c>
      <c r="C166" s="73"/>
      <c r="D166" s="76"/>
      <c r="E166" s="86"/>
      <c r="F166" s="12">
        <f t="shared" si="39"/>
        <v>1254443.7150000001</v>
      </c>
      <c r="G166" s="53">
        <v>2508887.4300000002</v>
      </c>
      <c r="H166" s="76"/>
      <c r="I166" s="86"/>
      <c r="J166" s="12">
        <f t="shared" si="40"/>
        <v>1254443.7150000001</v>
      </c>
      <c r="K166" s="12">
        <f t="shared" si="41"/>
        <v>2508887.4300000002</v>
      </c>
    </row>
    <row r="167" spans="1:11" ht="15" customHeight="1">
      <c r="A167" s="18"/>
      <c r="B167" s="72" t="s">
        <v>163</v>
      </c>
      <c r="C167" s="73"/>
      <c r="D167" s="76"/>
      <c r="E167" s="86"/>
      <c r="F167" s="12">
        <f t="shared" si="39"/>
        <v>1559208.7250000001</v>
      </c>
      <c r="G167" s="53">
        <v>3118417.45</v>
      </c>
      <c r="H167" s="76"/>
      <c r="I167" s="86"/>
      <c r="J167" s="12">
        <f t="shared" si="40"/>
        <v>1559208.7250000001</v>
      </c>
      <c r="K167" s="12">
        <f t="shared" si="41"/>
        <v>3118417.45</v>
      </c>
    </row>
    <row r="168" spans="1:11" ht="15" customHeight="1">
      <c r="A168" s="18"/>
      <c r="B168" s="72" t="s">
        <v>164</v>
      </c>
      <c r="C168" s="73"/>
      <c r="D168" s="76"/>
      <c r="E168" s="86"/>
      <c r="F168" s="12">
        <f t="shared" si="39"/>
        <v>1902551.125</v>
      </c>
      <c r="G168" s="53">
        <v>3805102.25</v>
      </c>
      <c r="H168" s="76"/>
      <c r="I168" s="86"/>
      <c r="J168" s="12">
        <f t="shared" si="40"/>
        <v>1902551.125</v>
      </c>
      <c r="K168" s="12">
        <f t="shared" si="41"/>
        <v>3805102.25</v>
      </c>
    </row>
    <row r="169" spans="1:11" ht="31.5">
      <c r="A169" s="18"/>
      <c r="B169" s="41" t="s">
        <v>211</v>
      </c>
      <c r="C169" s="42"/>
      <c r="D169" s="44"/>
      <c r="E169" s="45"/>
      <c r="F169" s="44"/>
      <c r="G169" s="46"/>
      <c r="H169" s="44"/>
      <c r="I169" s="45"/>
      <c r="J169" s="44"/>
      <c r="K169" s="54"/>
    </row>
    <row r="170" spans="1:11" ht="15" customHeight="1">
      <c r="A170" s="18"/>
      <c r="B170" s="72" t="s">
        <v>146</v>
      </c>
      <c r="C170" s="73"/>
      <c r="D170" s="44"/>
      <c r="E170" s="45"/>
      <c r="F170" s="12">
        <f>G170/2</f>
        <v>505975.87</v>
      </c>
      <c r="G170" s="53">
        <v>1011951.74</v>
      </c>
      <c r="H170" s="44"/>
      <c r="I170" s="45"/>
      <c r="J170" s="12">
        <f>F170</f>
        <v>505975.87</v>
      </c>
      <c r="K170" s="12">
        <f>G170</f>
        <v>1011951.74</v>
      </c>
    </row>
    <row r="171" spans="1:11" ht="15" customHeight="1">
      <c r="A171" s="18"/>
      <c r="B171" s="72" t="s">
        <v>147</v>
      </c>
      <c r="C171" s="73"/>
      <c r="D171" s="44"/>
      <c r="E171" s="45"/>
      <c r="F171" s="12">
        <f t="shared" ref="F171:F179" si="42">G171/2</f>
        <v>514441.185</v>
      </c>
      <c r="G171" s="53">
        <v>1028882.37</v>
      </c>
      <c r="H171" s="44"/>
      <c r="I171" s="45"/>
      <c r="J171" s="12">
        <f t="shared" ref="J171:J179" si="43">F171</f>
        <v>514441.185</v>
      </c>
      <c r="K171" s="12">
        <f t="shared" ref="K171:K179" si="44">G171</f>
        <v>1028882.37</v>
      </c>
    </row>
    <row r="172" spans="1:11" ht="15" customHeight="1">
      <c r="A172" s="18"/>
      <c r="B172" s="72" t="s">
        <v>148</v>
      </c>
      <c r="C172" s="73"/>
      <c r="D172" s="44"/>
      <c r="E172" s="45"/>
      <c r="F172" s="12">
        <f t="shared" si="42"/>
        <v>527601.74</v>
      </c>
      <c r="G172" s="53">
        <v>1055203.48</v>
      </c>
      <c r="H172" s="44"/>
      <c r="I172" s="45"/>
      <c r="J172" s="12">
        <f t="shared" si="43"/>
        <v>527601.74</v>
      </c>
      <c r="K172" s="12">
        <f t="shared" si="44"/>
        <v>1055203.48</v>
      </c>
    </row>
    <row r="173" spans="1:11" ht="15" customHeight="1">
      <c r="A173" s="18"/>
      <c r="B173" s="72" t="s">
        <v>149</v>
      </c>
      <c r="C173" s="73"/>
      <c r="D173" s="44"/>
      <c r="E173" s="45"/>
      <c r="F173" s="12">
        <f t="shared" si="42"/>
        <v>557519.44499999995</v>
      </c>
      <c r="G173" s="53">
        <v>1115038.8899999999</v>
      </c>
      <c r="H173" s="44"/>
      <c r="I173" s="45"/>
      <c r="J173" s="12">
        <f t="shared" si="43"/>
        <v>557519.44499999995</v>
      </c>
      <c r="K173" s="12">
        <f t="shared" si="44"/>
        <v>1115038.8899999999</v>
      </c>
    </row>
    <row r="174" spans="1:11" ht="15" customHeight="1">
      <c r="A174" s="18"/>
      <c r="B174" s="72" t="s">
        <v>150</v>
      </c>
      <c r="C174" s="73"/>
      <c r="D174" s="44"/>
      <c r="E174" s="45"/>
      <c r="F174" s="12">
        <f t="shared" si="42"/>
        <v>618268.47</v>
      </c>
      <c r="G174" s="53">
        <v>1236536.94</v>
      </c>
      <c r="H174" s="44"/>
      <c r="I174" s="45"/>
      <c r="J174" s="12">
        <f t="shared" si="43"/>
        <v>618268.47</v>
      </c>
      <c r="K174" s="12">
        <f t="shared" si="44"/>
        <v>1236536.94</v>
      </c>
    </row>
    <row r="175" spans="1:11" ht="15" customHeight="1">
      <c r="A175" s="18"/>
      <c r="B175" s="72" t="s">
        <v>151</v>
      </c>
      <c r="C175" s="73"/>
      <c r="D175" s="44"/>
      <c r="E175" s="45"/>
      <c r="F175" s="12">
        <f t="shared" si="42"/>
        <v>717920.92500000005</v>
      </c>
      <c r="G175" s="53">
        <v>1435841.85</v>
      </c>
      <c r="H175" s="44"/>
      <c r="I175" s="45"/>
      <c r="J175" s="12">
        <f t="shared" si="43"/>
        <v>717920.92500000005</v>
      </c>
      <c r="K175" s="12">
        <f t="shared" si="44"/>
        <v>1435841.85</v>
      </c>
    </row>
    <row r="176" spans="1:11" ht="15" customHeight="1">
      <c r="A176" s="18"/>
      <c r="B176" s="72" t="s">
        <v>152</v>
      </c>
      <c r="C176" s="73"/>
      <c r="D176" s="44"/>
      <c r="E176" s="45"/>
      <c r="F176" s="12">
        <f t="shared" si="42"/>
        <v>829126.44499999995</v>
      </c>
      <c r="G176" s="53">
        <v>1658252.89</v>
      </c>
      <c r="H176" s="44"/>
      <c r="I176" s="45"/>
      <c r="J176" s="12">
        <f t="shared" si="43"/>
        <v>829126.44499999995</v>
      </c>
      <c r="K176" s="12">
        <f t="shared" si="44"/>
        <v>1658252.89</v>
      </c>
    </row>
    <row r="177" spans="1:11" ht="15" customHeight="1">
      <c r="A177" s="18"/>
      <c r="B177" s="41" t="s">
        <v>157</v>
      </c>
      <c r="C177" s="42"/>
      <c r="D177" s="44"/>
      <c r="E177" s="45"/>
      <c r="F177" s="12">
        <f t="shared" si="42"/>
        <v>1027679.65</v>
      </c>
      <c r="G177" s="53">
        <v>2055359.3</v>
      </c>
      <c r="H177" s="44"/>
      <c r="I177" s="45"/>
      <c r="J177" s="12">
        <f t="shared" si="43"/>
        <v>1027679.65</v>
      </c>
      <c r="K177" s="12">
        <f t="shared" si="44"/>
        <v>2055359.3</v>
      </c>
    </row>
    <row r="178" spans="1:11" ht="15" customHeight="1">
      <c r="A178" s="18"/>
      <c r="B178" s="41" t="s">
        <v>158</v>
      </c>
      <c r="C178" s="42"/>
      <c r="D178" s="44"/>
      <c r="E178" s="45"/>
      <c r="F178" s="12">
        <f t="shared" si="42"/>
        <v>1053434.0900000001</v>
      </c>
      <c r="G178" s="53">
        <v>2106868.1800000002</v>
      </c>
      <c r="H178" s="44"/>
      <c r="I178" s="45"/>
      <c r="J178" s="12">
        <f t="shared" si="43"/>
        <v>1053434.0900000001</v>
      </c>
      <c r="K178" s="12">
        <f t="shared" si="44"/>
        <v>2106868.1800000002</v>
      </c>
    </row>
    <row r="179" spans="1:11" ht="15" customHeight="1">
      <c r="A179" s="18"/>
      <c r="B179" s="41" t="s">
        <v>159</v>
      </c>
      <c r="C179" s="42"/>
      <c r="D179" s="44"/>
      <c r="E179" s="45"/>
      <c r="F179" s="12">
        <f t="shared" si="42"/>
        <v>1139532.79</v>
      </c>
      <c r="G179" s="53">
        <v>2279065.58</v>
      </c>
      <c r="H179" s="44"/>
      <c r="I179" s="45"/>
      <c r="J179" s="12">
        <f t="shared" si="43"/>
        <v>1139532.79</v>
      </c>
      <c r="K179" s="12">
        <f t="shared" si="44"/>
        <v>2279065.58</v>
      </c>
    </row>
    <row r="180" spans="1:11" ht="31.5">
      <c r="A180" s="18"/>
      <c r="B180" s="41" t="s">
        <v>212</v>
      </c>
      <c r="C180" s="42"/>
      <c r="D180" s="44"/>
      <c r="E180" s="45"/>
      <c r="F180" s="44"/>
      <c r="G180" s="46"/>
      <c r="H180" s="44"/>
      <c r="I180" s="45"/>
      <c r="J180" s="44"/>
      <c r="K180" s="54"/>
    </row>
    <row r="181" spans="1:11" ht="15" customHeight="1">
      <c r="A181" s="18"/>
      <c r="B181" s="72" t="s">
        <v>146</v>
      </c>
      <c r="C181" s="73"/>
      <c r="D181" s="44"/>
      <c r="E181" s="45"/>
      <c r="F181" s="12">
        <f>G181/2</f>
        <v>785128.79500000004</v>
      </c>
      <c r="G181" s="53">
        <v>1570257.59</v>
      </c>
      <c r="H181" s="44"/>
      <c r="I181" s="45"/>
      <c r="J181" s="12">
        <f>F181</f>
        <v>785128.79500000004</v>
      </c>
      <c r="K181" s="12">
        <f>G181</f>
        <v>1570257.59</v>
      </c>
    </row>
    <row r="182" spans="1:11" ht="15" customHeight="1">
      <c r="A182" s="18"/>
      <c r="B182" s="72" t="s">
        <v>147</v>
      </c>
      <c r="C182" s="73"/>
      <c r="D182" s="44"/>
      <c r="E182" s="45"/>
      <c r="F182" s="12">
        <f t="shared" ref="F182:F190" si="45">G182/2</f>
        <v>814797.86499999999</v>
      </c>
      <c r="G182" s="53">
        <v>1629595.73</v>
      </c>
      <c r="H182" s="44"/>
      <c r="I182" s="45"/>
      <c r="J182" s="12">
        <f t="shared" ref="J182:J190" si="46">F182</f>
        <v>814797.86499999999</v>
      </c>
      <c r="K182" s="12">
        <f t="shared" ref="K182:K190" si="47">G182</f>
        <v>1629595.73</v>
      </c>
    </row>
    <row r="183" spans="1:11" ht="15" customHeight="1">
      <c r="A183" s="18"/>
      <c r="B183" s="72" t="s">
        <v>148</v>
      </c>
      <c r="C183" s="73"/>
      <c r="D183" s="44"/>
      <c r="E183" s="45"/>
      <c r="F183" s="12">
        <f t="shared" si="45"/>
        <v>857673.745</v>
      </c>
      <c r="G183" s="53">
        <v>1715347.49</v>
      </c>
      <c r="H183" s="44"/>
      <c r="I183" s="45"/>
      <c r="J183" s="12">
        <f t="shared" si="46"/>
        <v>857673.745</v>
      </c>
      <c r="K183" s="12">
        <f t="shared" si="47"/>
        <v>1715347.49</v>
      </c>
    </row>
    <row r="184" spans="1:11" ht="15" customHeight="1">
      <c r="A184" s="18"/>
      <c r="B184" s="72" t="s">
        <v>149</v>
      </c>
      <c r="C184" s="73"/>
      <c r="D184" s="44"/>
      <c r="E184" s="45"/>
      <c r="F184" s="12">
        <f t="shared" si="45"/>
        <v>1072741.2450000001</v>
      </c>
      <c r="G184" s="53">
        <v>2145482.4900000002</v>
      </c>
      <c r="H184" s="44"/>
      <c r="I184" s="45"/>
      <c r="J184" s="12">
        <f t="shared" si="46"/>
        <v>1072741.2450000001</v>
      </c>
      <c r="K184" s="12">
        <f t="shared" si="47"/>
        <v>2145482.4900000002</v>
      </c>
    </row>
    <row r="185" spans="1:11" ht="15" customHeight="1">
      <c r="A185" s="18"/>
      <c r="B185" s="72" t="s">
        <v>150</v>
      </c>
      <c r="C185" s="73"/>
      <c r="D185" s="44"/>
      <c r="E185" s="45"/>
      <c r="F185" s="12">
        <f t="shared" si="45"/>
        <v>1363400.98</v>
      </c>
      <c r="G185" s="53">
        <v>2726801.96</v>
      </c>
      <c r="H185" s="44"/>
      <c r="I185" s="45"/>
      <c r="J185" s="12">
        <f t="shared" si="46"/>
        <v>1363400.98</v>
      </c>
      <c r="K185" s="12">
        <f t="shared" si="47"/>
        <v>2726801.96</v>
      </c>
    </row>
    <row r="186" spans="1:11" ht="15" customHeight="1">
      <c r="A186" s="18"/>
      <c r="B186" s="72" t="s">
        <v>151</v>
      </c>
      <c r="C186" s="73"/>
      <c r="D186" s="44"/>
      <c r="E186" s="45"/>
      <c r="F186" s="12">
        <f t="shared" si="45"/>
        <v>1964212.635</v>
      </c>
      <c r="G186" s="53">
        <v>3928425.27</v>
      </c>
      <c r="H186" s="44"/>
      <c r="I186" s="45"/>
      <c r="J186" s="12">
        <f t="shared" si="46"/>
        <v>1964212.635</v>
      </c>
      <c r="K186" s="12">
        <f t="shared" si="47"/>
        <v>3928425.27</v>
      </c>
    </row>
    <row r="187" spans="1:11" ht="15" customHeight="1">
      <c r="A187" s="18"/>
      <c r="B187" s="72" t="s">
        <v>152</v>
      </c>
      <c r="C187" s="73"/>
      <c r="D187" s="44"/>
      <c r="E187" s="45"/>
      <c r="F187" s="12">
        <f t="shared" si="45"/>
        <v>3311897.2749999999</v>
      </c>
      <c r="G187" s="53">
        <v>6623794.5499999998</v>
      </c>
      <c r="H187" s="44"/>
      <c r="I187" s="45"/>
      <c r="J187" s="12">
        <f t="shared" si="46"/>
        <v>3311897.2749999999</v>
      </c>
      <c r="K187" s="12">
        <f t="shared" si="47"/>
        <v>6623794.5499999998</v>
      </c>
    </row>
    <row r="188" spans="1:11" ht="15" customHeight="1">
      <c r="A188" s="18"/>
      <c r="B188" s="41" t="s">
        <v>157</v>
      </c>
      <c r="C188" s="42"/>
      <c r="D188" s="44"/>
      <c r="E188" s="45"/>
      <c r="F188" s="12">
        <f t="shared" si="45"/>
        <v>4239228.5149999997</v>
      </c>
      <c r="G188" s="53">
        <v>8478457.0299999993</v>
      </c>
      <c r="H188" s="44"/>
      <c r="I188" s="45"/>
      <c r="J188" s="12">
        <f t="shared" si="46"/>
        <v>4239228.5149999997</v>
      </c>
      <c r="K188" s="12">
        <f t="shared" si="47"/>
        <v>8478457.0299999993</v>
      </c>
    </row>
    <row r="189" spans="1:11" ht="15" customHeight="1">
      <c r="A189" s="18"/>
      <c r="B189" s="41" t="s">
        <v>158</v>
      </c>
      <c r="C189" s="42"/>
      <c r="D189" s="44"/>
      <c r="E189" s="45"/>
      <c r="F189" s="12">
        <f t="shared" si="45"/>
        <v>5426212.4950000001</v>
      </c>
      <c r="G189" s="53">
        <v>10852424.99</v>
      </c>
      <c r="H189" s="44"/>
      <c r="I189" s="45"/>
      <c r="J189" s="12">
        <f t="shared" si="46"/>
        <v>5426212.4950000001</v>
      </c>
      <c r="K189" s="12">
        <f t="shared" si="47"/>
        <v>10852424.99</v>
      </c>
    </row>
    <row r="190" spans="1:11" ht="15" customHeight="1">
      <c r="A190" s="18"/>
      <c r="B190" s="41" t="s">
        <v>159</v>
      </c>
      <c r="C190" s="42"/>
      <c r="D190" s="44"/>
      <c r="E190" s="45"/>
      <c r="F190" s="12">
        <f t="shared" si="45"/>
        <v>6945551.9950000001</v>
      </c>
      <c r="G190" s="53">
        <v>13891103.99</v>
      </c>
      <c r="H190" s="44"/>
      <c r="I190" s="45"/>
      <c r="J190" s="12">
        <f t="shared" si="46"/>
        <v>6945551.9950000001</v>
      </c>
      <c r="K190" s="12">
        <f t="shared" si="47"/>
        <v>13891103.99</v>
      </c>
    </row>
    <row r="191" spans="1:11" ht="31.5">
      <c r="A191" s="18"/>
      <c r="B191" s="41" t="s">
        <v>213</v>
      </c>
      <c r="C191" s="42"/>
      <c r="D191" s="44"/>
      <c r="E191" s="45"/>
      <c r="F191" s="44"/>
      <c r="G191" s="46"/>
      <c r="H191" s="44"/>
      <c r="I191" s="45"/>
      <c r="J191" s="44"/>
      <c r="K191" s="54"/>
    </row>
    <row r="192" spans="1:11" ht="15" customHeight="1">
      <c r="A192" s="18"/>
      <c r="B192" s="72" t="s">
        <v>146</v>
      </c>
      <c r="C192" s="73"/>
      <c r="D192" s="44"/>
      <c r="E192" s="45"/>
      <c r="F192" s="12">
        <f>G192/2</f>
        <v>590918.11499999999</v>
      </c>
      <c r="G192" s="53">
        <v>1181836.23</v>
      </c>
      <c r="H192" s="44"/>
      <c r="I192" s="45"/>
      <c r="J192" s="12">
        <f>F192</f>
        <v>590918.11499999999</v>
      </c>
      <c r="K192" s="12">
        <f>G192</f>
        <v>1181836.23</v>
      </c>
    </row>
    <row r="193" spans="1:11" ht="15" customHeight="1">
      <c r="A193" s="18"/>
      <c r="B193" s="72" t="s">
        <v>147</v>
      </c>
      <c r="C193" s="73"/>
      <c r="D193" s="44"/>
      <c r="E193" s="45"/>
      <c r="F193" s="12">
        <f t="shared" ref="F193:F201" si="48">G193/2</f>
        <v>627855.55500000005</v>
      </c>
      <c r="G193" s="53">
        <v>1255711.1100000001</v>
      </c>
      <c r="H193" s="44"/>
      <c r="I193" s="45"/>
      <c r="J193" s="12">
        <f t="shared" ref="J193:J201" si="49">F193</f>
        <v>627855.55500000005</v>
      </c>
      <c r="K193" s="12">
        <f t="shared" ref="K193:K201" si="50">G193</f>
        <v>1255711.1100000001</v>
      </c>
    </row>
    <row r="194" spans="1:11" ht="15" customHeight="1">
      <c r="A194" s="18"/>
      <c r="B194" s="72" t="s">
        <v>148</v>
      </c>
      <c r="C194" s="73"/>
      <c r="D194" s="44"/>
      <c r="E194" s="45"/>
      <c r="F194" s="12">
        <f t="shared" si="48"/>
        <v>624720.53</v>
      </c>
      <c r="G194" s="53">
        <v>1249441.06</v>
      </c>
      <c r="H194" s="44"/>
      <c r="I194" s="45"/>
      <c r="J194" s="12">
        <f t="shared" si="49"/>
        <v>624720.53</v>
      </c>
      <c r="K194" s="12">
        <f t="shared" si="50"/>
        <v>1249441.06</v>
      </c>
    </row>
    <row r="195" spans="1:11" ht="15" customHeight="1">
      <c r="A195" s="18"/>
      <c r="B195" s="72" t="s">
        <v>149</v>
      </c>
      <c r="C195" s="73"/>
      <c r="D195" s="44"/>
      <c r="E195" s="45"/>
      <c r="F195" s="12">
        <f t="shared" si="48"/>
        <v>729051.88500000001</v>
      </c>
      <c r="G195" s="53">
        <v>1458103.77</v>
      </c>
      <c r="H195" s="44"/>
      <c r="I195" s="45"/>
      <c r="J195" s="12">
        <f t="shared" si="49"/>
        <v>729051.88500000001</v>
      </c>
      <c r="K195" s="12">
        <f t="shared" si="50"/>
        <v>1458103.77</v>
      </c>
    </row>
    <row r="196" spans="1:11" ht="15" customHeight="1">
      <c r="A196" s="18"/>
      <c r="B196" s="72" t="s">
        <v>150</v>
      </c>
      <c r="C196" s="73"/>
      <c r="D196" s="44"/>
      <c r="E196" s="45"/>
      <c r="F196" s="12">
        <f t="shared" si="48"/>
        <v>846843.46499999997</v>
      </c>
      <c r="G196" s="53">
        <v>1693686.93</v>
      </c>
      <c r="H196" s="44"/>
      <c r="I196" s="45"/>
      <c r="J196" s="12">
        <f t="shared" si="49"/>
        <v>846843.46499999997</v>
      </c>
      <c r="K196" s="12">
        <f t="shared" si="50"/>
        <v>1693686.93</v>
      </c>
    </row>
    <row r="197" spans="1:11" ht="15" customHeight="1">
      <c r="A197" s="18"/>
      <c r="B197" s="72" t="s">
        <v>151</v>
      </c>
      <c r="C197" s="73"/>
      <c r="D197" s="44"/>
      <c r="E197" s="45"/>
      <c r="F197" s="12">
        <f t="shared" si="48"/>
        <v>1017387.125</v>
      </c>
      <c r="G197" s="53">
        <v>2034774.25</v>
      </c>
      <c r="H197" s="44"/>
      <c r="I197" s="45"/>
      <c r="J197" s="12">
        <f t="shared" si="49"/>
        <v>1017387.125</v>
      </c>
      <c r="K197" s="12">
        <f t="shared" si="50"/>
        <v>2034774.25</v>
      </c>
    </row>
    <row r="198" spans="1:11" ht="15" customHeight="1">
      <c r="A198" s="18"/>
      <c r="B198" s="72" t="s">
        <v>152</v>
      </c>
      <c r="C198" s="73"/>
      <c r="D198" s="44"/>
      <c r="E198" s="45"/>
      <c r="F198" s="12">
        <f t="shared" si="48"/>
        <v>1190457.6599999999</v>
      </c>
      <c r="G198" s="53">
        <v>2380915.3199999998</v>
      </c>
      <c r="H198" s="44"/>
      <c r="I198" s="45"/>
      <c r="J198" s="12">
        <f t="shared" si="49"/>
        <v>1190457.6599999999</v>
      </c>
      <c r="K198" s="12">
        <f t="shared" si="50"/>
        <v>2380915.3199999998</v>
      </c>
    </row>
    <row r="199" spans="1:11" ht="15" customHeight="1">
      <c r="A199" s="18"/>
      <c r="B199" s="41" t="s">
        <v>157</v>
      </c>
      <c r="C199" s="42"/>
      <c r="D199" s="44"/>
      <c r="E199" s="45"/>
      <c r="F199" s="12">
        <f t="shared" si="48"/>
        <v>1455212.61</v>
      </c>
      <c r="G199" s="53">
        <v>2910425.22</v>
      </c>
      <c r="H199" s="44"/>
      <c r="I199" s="45"/>
      <c r="J199" s="12">
        <f t="shared" si="49"/>
        <v>1455212.61</v>
      </c>
      <c r="K199" s="12">
        <f t="shared" si="50"/>
        <v>2910425.22</v>
      </c>
    </row>
    <row r="200" spans="1:11" ht="15" customHeight="1">
      <c r="A200" s="18"/>
      <c r="B200" s="41" t="s">
        <v>158</v>
      </c>
      <c r="C200" s="42"/>
      <c r="D200" s="44"/>
      <c r="E200" s="45"/>
      <c r="F200" s="12">
        <f t="shared" si="48"/>
        <v>1645329.41</v>
      </c>
      <c r="G200" s="53">
        <v>3290658.82</v>
      </c>
      <c r="H200" s="44"/>
      <c r="I200" s="45"/>
      <c r="J200" s="12">
        <f t="shared" si="49"/>
        <v>1645329.41</v>
      </c>
      <c r="K200" s="12">
        <f t="shared" si="50"/>
        <v>3290658.82</v>
      </c>
    </row>
    <row r="201" spans="1:11" ht="15" customHeight="1">
      <c r="A201" s="18"/>
      <c r="B201" s="41" t="s">
        <v>159</v>
      </c>
      <c r="C201" s="42"/>
      <c r="D201" s="44"/>
      <c r="E201" s="45"/>
      <c r="F201" s="12">
        <f t="shared" si="48"/>
        <v>1864826.165</v>
      </c>
      <c r="G201" s="53">
        <v>3729652.33</v>
      </c>
      <c r="H201" s="44"/>
      <c r="I201" s="45"/>
      <c r="J201" s="12">
        <f t="shared" si="49"/>
        <v>1864826.165</v>
      </c>
      <c r="K201" s="12">
        <f t="shared" si="50"/>
        <v>3729652.33</v>
      </c>
    </row>
    <row r="202" spans="1:11" ht="31.5">
      <c r="A202" s="18"/>
      <c r="B202" s="41" t="s">
        <v>214</v>
      </c>
      <c r="C202" s="42"/>
      <c r="D202" s="44"/>
      <c r="E202" s="45"/>
      <c r="F202" s="44"/>
      <c r="G202" s="46"/>
      <c r="H202" s="44"/>
      <c r="I202" s="45"/>
      <c r="J202" s="44"/>
      <c r="K202" s="54"/>
    </row>
    <row r="203" spans="1:11" ht="15" customHeight="1">
      <c r="A203" s="18"/>
      <c r="B203" s="72" t="s">
        <v>146</v>
      </c>
      <c r="C203" s="73"/>
      <c r="D203" s="44"/>
      <c r="E203" s="45"/>
      <c r="F203" s="12">
        <f>G203/2</f>
        <v>1012159.915</v>
      </c>
      <c r="G203" s="53">
        <v>2024319.83</v>
      </c>
      <c r="H203" s="44"/>
      <c r="I203" s="45"/>
      <c r="J203" s="12">
        <f>F203</f>
        <v>1012159.915</v>
      </c>
      <c r="K203" s="12">
        <f>G203</f>
        <v>2024319.83</v>
      </c>
    </row>
    <row r="204" spans="1:11" ht="15" customHeight="1">
      <c r="A204" s="18"/>
      <c r="B204" s="72" t="s">
        <v>147</v>
      </c>
      <c r="C204" s="73"/>
      <c r="D204" s="44"/>
      <c r="E204" s="45"/>
      <c r="F204" s="12">
        <f t="shared" ref="F204:F212" si="51">G204/2</f>
        <v>1121549.7849999999</v>
      </c>
      <c r="G204" s="53">
        <v>2243099.5699999998</v>
      </c>
      <c r="H204" s="44"/>
      <c r="I204" s="45"/>
      <c r="J204" s="12">
        <f t="shared" ref="J204:J212" si="52">F204</f>
        <v>1121549.7849999999</v>
      </c>
      <c r="K204" s="12">
        <f t="shared" ref="K204:K212" si="53">G204</f>
        <v>2243099.5699999998</v>
      </c>
    </row>
    <row r="205" spans="1:11" ht="15" customHeight="1">
      <c r="A205" s="18"/>
      <c r="B205" s="72" t="s">
        <v>148</v>
      </c>
      <c r="C205" s="73"/>
      <c r="D205" s="44"/>
      <c r="E205" s="45"/>
      <c r="F205" s="12">
        <f t="shared" si="51"/>
        <v>1216316.18</v>
      </c>
      <c r="G205" s="53">
        <v>2432632.36</v>
      </c>
      <c r="H205" s="44"/>
      <c r="I205" s="45"/>
      <c r="J205" s="12">
        <f t="shared" si="52"/>
        <v>1216316.18</v>
      </c>
      <c r="K205" s="12">
        <f t="shared" si="53"/>
        <v>2432632.36</v>
      </c>
    </row>
    <row r="206" spans="1:11" ht="15" customHeight="1">
      <c r="A206" s="18"/>
      <c r="B206" s="72" t="s">
        <v>149</v>
      </c>
      <c r="C206" s="73"/>
      <c r="D206" s="44"/>
      <c r="E206" s="45"/>
      <c r="F206" s="12">
        <f t="shared" si="51"/>
        <v>1524432.73</v>
      </c>
      <c r="G206" s="53">
        <v>3048865.46</v>
      </c>
      <c r="H206" s="44"/>
      <c r="I206" s="45"/>
      <c r="J206" s="12">
        <f t="shared" si="52"/>
        <v>1524432.73</v>
      </c>
      <c r="K206" s="12">
        <f t="shared" si="53"/>
        <v>3048865.46</v>
      </c>
    </row>
    <row r="207" spans="1:11" ht="15" customHeight="1">
      <c r="A207" s="18"/>
      <c r="B207" s="72" t="s">
        <v>150</v>
      </c>
      <c r="C207" s="73"/>
      <c r="D207" s="44"/>
      <c r="E207" s="45"/>
      <c r="F207" s="12">
        <f t="shared" si="51"/>
        <v>1994708.575</v>
      </c>
      <c r="G207" s="53">
        <v>3989417.15</v>
      </c>
      <c r="H207" s="44"/>
      <c r="I207" s="45"/>
      <c r="J207" s="12">
        <f t="shared" si="52"/>
        <v>1994708.575</v>
      </c>
      <c r="K207" s="12">
        <f t="shared" si="53"/>
        <v>3989417.15</v>
      </c>
    </row>
    <row r="208" spans="1:11" ht="15" customHeight="1">
      <c r="A208" s="18"/>
      <c r="B208" s="72" t="s">
        <v>151</v>
      </c>
      <c r="C208" s="73"/>
      <c r="D208" s="44"/>
      <c r="E208" s="45"/>
      <c r="F208" s="12">
        <f t="shared" si="51"/>
        <v>2800763.5750000002</v>
      </c>
      <c r="G208" s="53">
        <v>5601527.1500000004</v>
      </c>
      <c r="H208" s="44"/>
      <c r="I208" s="45"/>
      <c r="J208" s="12">
        <f t="shared" si="52"/>
        <v>2800763.5750000002</v>
      </c>
      <c r="K208" s="12">
        <f t="shared" si="53"/>
        <v>5601527.1500000004</v>
      </c>
    </row>
    <row r="209" spans="1:11" ht="15" customHeight="1">
      <c r="A209" s="18"/>
      <c r="B209" s="72" t="s">
        <v>152</v>
      </c>
      <c r="C209" s="73"/>
      <c r="D209" s="44"/>
      <c r="E209" s="45"/>
      <c r="F209" s="12">
        <f t="shared" si="51"/>
        <v>4331759.2300000004</v>
      </c>
      <c r="G209" s="53">
        <v>8663518.4600000009</v>
      </c>
      <c r="H209" s="44"/>
      <c r="I209" s="45"/>
      <c r="J209" s="12">
        <f t="shared" si="52"/>
        <v>4331759.2300000004</v>
      </c>
      <c r="K209" s="12">
        <f t="shared" si="53"/>
        <v>8663518.4600000009</v>
      </c>
    </row>
    <row r="210" spans="1:11" ht="15" customHeight="1">
      <c r="A210" s="18"/>
      <c r="B210" s="41" t="s">
        <v>157</v>
      </c>
      <c r="C210" s="42"/>
      <c r="D210" s="44"/>
      <c r="E210" s="45"/>
      <c r="F210" s="12">
        <f t="shared" si="51"/>
        <v>5544651.8099999996</v>
      </c>
      <c r="G210" s="53">
        <v>11089303.619999999</v>
      </c>
      <c r="H210" s="44"/>
      <c r="I210" s="45"/>
      <c r="J210" s="12">
        <f t="shared" si="52"/>
        <v>5544651.8099999996</v>
      </c>
      <c r="K210" s="12">
        <f t="shared" si="53"/>
        <v>11089303.619999999</v>
      </c>
    </row>
    <row r="211" spans="1:11" ht="15" customHeight="1">
      <c r="A211" s="18"/>
      <c r="B211" s="41" t="s">
        <v>158</v>
      </c>
      <c r="C211" s="42"/>
      <c r="D211" s="44"/>
      <c r="E211" s="45"/>
      <c r="F211" s="12">
        <f t="shared" si="51"/>
        <v>7097154.3200000003</v>
      </c>
      <c r="G211" s="53">
        <v>14194308.640000001</v>
      </c>
      <c r="H211" s="44"/>
      <c r="I211" s="45"/>
      <c r="J211" s="12">
        <f t="shared" si="52"/>
        <v>7097154.3200000003</v>
      </c>
      <c r="K211" s="12">
        <f t="shared" si="53"/>
        <v>14194308.640000001</v>
      </c>
    </row>
    <row r="212" spans="1:11" ht="15" customHeight="1">
      <c r="A212" s="18"/>
      <c r="B212" s="41" t="s">
        <v>159</v>
      </c>
      <c r="C212" s="42"/>
      <c r="D212" s="44"/>
      <c r="E212" s="45"/>
      <c r="F212" s="12">
        <f t="shared" si="51"/>
        <v>9084357.5299999993</v>
      </c>
      <c r="G212" s="53">
        <v>18168715.059999999</v>
      </c>
      <c r="H212" s="44"/>
      <c r="I212" s="45"/>
      <c r="J212" s="12">
        <f t="shared" si="52"/>
        <v>9084357.5299999993</v>
      </c>
      <c r="K212" s="12">
        <f t="shared" si="53"/>
        <v>18168715.059999999</v>
      </c>
    </row>
    <row r="213" spans="1:11" ht="45">
      <c r="A213" s="18" t="s">
        <v>31</v>
      </c>
      <c r="B213" s="19" t="s">
        <v>34</v>
      </c>
      <c r="C213" s="11" t="s">
        <v>25</v>
      </c>
      <c r="D213" s="76"/>
      <c r="E213" s="86"/>
      <c r="F213" s="76"/>
      <c r="G213" s="90"/>
      <c r="H213" s="76"/>
      <c r="I213" s="86"/>
      <c r="J213" s="76"/>
      <c r="K213" s="90"/>
    </row>
    <row r="214" spans="1:11" ht="15" customHeight="1">
      <c r="A214" s="18"/>
      <c r="B214" s="72" t="s">
        <v>166</v>
      </c>
      <c r="C214" s="73"/>
      <c r="D214" s="12">
        <f>E214/2</f>
        <v>567.84</v>
      </c>
      <c r="E214" s="53">
        <v>1135.68</v>
      </c>
      <c r="F214" s="53">
        <f>D214</f>
        <v>567.84</v>
      </c>
      <c r="G214" s="53">
        <f>E214</f>
        <v>1135.68</v>
      </c>
      <c r="H214" s="12">
        <f>D214</f>
        <v>567.84</v>
      </c>
      <c r="I214" s="12">
        <f>E214</f>
        <v>1135.68</v>
      </c>
      <c r="J214" s="53">
        <f>H214</f>
        <v>567.84</v>
      </c>
      <c r="K214" s="53">
        <f>I214</f>
        <v>1135.68</v>
      </c>
    </row>
    <row r="215" spans="1:11" ht="15" customHeight="1">
      <c r="A215" s="18"/>
      <c r="B215" s="72" t="s">
        <v>167</v>
      </c>
      <c r="C215" s="73"/>
      <c r="D215" s="12">
        <f t="shared" ref="D215:D216" si="54">E215/2</f>
        <v>309.17500000000001</v>
      </c>
      <c r="E215" s="53">
        <v>618.35</v>
      </c>
      <c r="F215" s="53">
        <f t="shared" ref="F215:F216" si="55">D215</f>
        <v>309.17500000000001</v>
      </c>
      <c r="G215" s="53">
        <f t="shared" ref="G215:G216" si="56">E215</f>
        <v>618.35</v>
      </c>
      <c r="H215" s="12">
        <f t="shared" ref="H215:H216" si="57">D215</f>
        <v>309.17500000000001</v>
      </c>
      <c r="I215" s="12">
        <f t="shared" ref="I215:I216" si="58">E215</f>
        <v>618.35</v>
      </c>
      <c r="J215" s="53">
        <f t="shared" ref="J215:J216" si="59">H215</f>
        <v>309.17500000000001</v>
      </c>
      <c r="K215" s="53">
        <f t="shared" ref="K215:K216" si="60">I215</f>
        <v>618.35</v>
      </c>
    </row>
    <row r="216" spans="1:11" ht="15" customHeight="1">
      <c r="A216" s="18"/>
      <c r="B216" s="72" t="s">
        <v>168</v>
      </c>
      <c r="C216" s="73"/>
      <c r="D216" s="12">
        <f t="shared" si="54"/>
        <v>154.25</v>
      </c>
      <c r="E216" s="53">
        <v>308.5</v>
      </c>
      <c r="F216" s="53">
        <f t="shared" si="55"/>
        <v>154.25</v>
      </c>
      <c r="G216" s="53">
        <f t="shared" si="56"/>
        <v>308.5</v>
      </c>
      <c r="H216" s="12">
        <f t="shared" si="57"/>
        <v>154.25</v>
      </c>
      <c r="I216" s="12">
        <f t="shared" si="58"/>
        <v>308.5</v>
      </c>
      <c r="J216" s="53">
        <f t="shared" si="59"/>
        <v>154.25</v>
      </c>
      <c r="K216" s="53">
        <f t="shared" si="60"/>
        <v>308.5</v>
      </c>
    </row>
    <row r="217" spans="1:11" ht="15" customHeight="1">
      <c r="A217" s="18"/>
      <c r="B217" s="72" t="s">
        <v>169</v>
      </c>
      <c r="C217" s="73"/>
      <c r="D217" s="76"/>
      <c r="E217" s="90"/>
      <c r="F217" s="90"/>
      <c r="G217" s="90"/>
      <c r="H217" s="76"/>
      <c r="I217" s="90"/>
      <c r="J217" s="90"/>
      <c r="K217" s="90"/>
    </row>
    <row r="218" spans="1:11" ht="15.75">
      <c r="A218" s="18"/>
      <c r="B218" s="72" t="s">
        <v>170</v>
      </c>
      <c r="C218" s="89"/>
      <c r="D218" s="12">
        <f>E218/2</f>
        <v>2847.7845000000002</v>
      </c>
      <c r="E218" s="53">
        <v>5695.5690000000004</v>
      </c>
      <c r="F218" s="53">
        <f>D218</f>
        <v>2847.7845000000002</v>
      </c>
      <c r="G218" s="53">
        <f>E218</f>
        <v>5695.5690000000004</v>
      </c>
      <c r="H218" s="12">
        <f>D218</f>
        <v>2847.7845000000002</v>
      </c>
      <c r="I218" s="12">
        <f t="shared" ref="I218:K218" si="61">E218</f>
        <v>5695.5690000000004</v>
      </c>
      <c r="J218" s="12">
        <f t="shared" si="61"/>
        <v>2847.7845000000002</v>
      </c>
      <c r="K218" s="12">
        <f t="shared" si="61"/>
        <v>5695.5690000000004</v>
      </c>
    </row>
    <row r="219" spans="1:11" ht="15" customHeight="1">
      <c r="A219" s="18"/>
      <c r="B219" s="72" t="s">
        <v>171</v>
      </c>
      <c r="C219" s="73"/>
      <c r="D219" s="12">
        <f t="shared" ref="D219:D232" si="62">E219/2</f>
        <v>1818.5585000000001</v>
      </c>
      <c r="E219" s="53">
        <v>3637.1170000000002</v>
      </c>
      <c r="F219" s="53">
        <f t="shared" ref="F219:F246" si="63">D219</f>
        <v>1818.5585000000001</v>
      </c>
      <c r="G219" s="53">
        <f t="shared" ref="G219:G246" si="64">E219</f>
        <v>3637.1170000000002</v>
      </c>
      <c r="H219" s="12">
        <f t="shared" ref="H219:H246" si="65">D219</f>
        <v>1818.5585000000001</v>
      </c>
      <c r="I219" s="12">
        <f t="shared" ref="I219:I246" si="66">E219</f>
        <v>3637.1170000000002</v>
      </c>
      <c r="J219" s="12">
        <f t="shared" ref="J219:J246" si="67">F219</f>
        <v>1818.5585000000001</v>
      </c>
      <c r="K219" s="12">
        <f t="shared" ref="K219:K246" si="68">G219</f>
        <v>3637.1170000000002</v>
      </c>
    </row>
    <row r="220" spans="1:11" ht="15" customHeight="1">
      <c r="A220" s="18"/>
      <c r="B220" s="72" t="s">
        <v>172</v>
      </c>
      <c r="C220" s="73"/>
      <c r="D220" s="12">
        <f t="shared" si="62"/>
        <v>1194.9960000000001</v>
      </c>
      <c r="E220" s="53">
        <v>2389.9920000000002</v>
      </c>
      <c r="F220" s="53">
        <f t="shared" si="63"/>
        <v>1194.9960000000001</v>
      </c>
      <c r="G220" s="53">
        <f t="shared" si="64"/>
        <v>2389.9920000000002</v>
      </c>
      <c r="H220" s="12">
        <f t="shared" si="65"/>
        <v>1194.9960000000001</v>
      </c>
      <c r="I220" s="12">
        <f t="shared" si="66"/>
        <v>2389.9920000000002</v>
      </c>
      <c r="J220" s="12">
        <f t="shared" si="67"/>
        <v>1194.9960000000001</v>
      </c>
      <c r="K220" s="12">
        <f t="shared" si="68"/>
        <v>2389.9920000000002</v>
      </c>
    </row>
    <row r="221" spans="1:11" ht="15" customHeight="1">
      <c r="A221" s="18"/>
      <c r="B221" s="72" t="s">
        <v>173</v>
      </c>
      <c r="C221" s="73"/>
      <c r="D221" s="12">
        <f t="shared" si="62"/>
        <v>946.31349999999998</v>
      </c>
      <c r="E221" s="53">
        <v>1892.627</v>
      </c>
      <c r="F221" s="53">
        <f t="shared" si="63"/>
        <v>946.31349999999998</v>
      </c>
      <c r="G221" s="53">
        <f t="shared" si="64"/>
        <v>1892.627</v>
      </c>
      <c r="H221" s="12">
        <f t="shared" si="65"/>
        <v>946.31349999999998</v>
      </c>
      <c r="I221" s="12">
        <f t="shared" si="66"/>
        <v>1892.627</v>
      </c>
      <c r="J221" s="12">
        <f t="shared" si="67"/>
        <v>946.31349999999998</v>
      </c>
      <c r="K221" s="12">
        <f t="shared" si="68"/>
        <v>1892.627</v>
      </c>
    </row>
    <row r="222" spans="1:11" ht="15" customHeight="1">
      <c r="A222" s="18"/>
      <c r="B222" s="72" t="s">
        <v>174</v>
      </c>
      <c r="C222" s="73"/>
      <c r="D222" s="12">
        <f t="shared" si="62"/>
        <v>625.30050000000006</v>
      </c>
      <c r="E222" s="53">
        <v>1250.6010000000001</v>
      </c>
      <c r="F222" s="53">
        <f t="shared" si="63"/>
        <v>625.30050000000006</v>
      </c>
      <c r="G222" s="53">
        <f t="shared" si="64"/>
        <v>1250.6010000000001</v>
      </c>
      <c r="H222" s="12">
        <f t="shared" si="65"/>
        <v>625.30050000000006</v>
      </c>
      <c r="I222" s="12">
        <f t="shared" si="66"/>
        <v>1250.6010000000001</v>
      </c>
      <c r="J222" s="12">
        <f t="shared" si="67"/>
        <v>625.30050000000006</v>
      </c>
      <c r="K222" s="12">
        <f t="shared" si="68"/>
        <v>1250.6010000000001</v>
      </c>
    </row>
    <row r="223" spans="1:11" ht="15" customHeight="1">
      <c r="A223" s="18"/>
      <c r="B223" s="72" t="s">
        <v>175</v>
      </c>
      <c r="C223" s="73"/>
      <c r="D223" s="12">
        <f t="shared" si="62"/>
        <v>434.24149999999997</v>
      </c>
      <c r="E223" s="53">
        <v>868.48299999999995</v>
      </c>
      <c r="F223" s="53">
        <f t="shared" si="63"/>
        <v>434.24149999999997</v>
      </c>
      <c r="G223" s="53">
        <f t="shared" si="64"/>
        <v>868.48299999999995</v>
      </c>
      <c r="H223" s="12">
        <f t="shared" si="65"/>
        <v>434.24149999999997</v>
      </c>
      <c r="I223" s="12">
        <f t="shared" si="66"/>
        <v>868.48299999999995</v>
      </c>
      <c r="J223" s="12">
        <f t="shared" si="67"/>
        <v>434.24149999999997</v>
      </c>
      <c r="K223" s="12">
        <f t="shared" si="68"/>
        <v>868.48299999999995</v>
      </c>
    </row>
    <row r="224" spans="1:11" ht="15" customHeight="1">
      <c r="A224" s="18"/>
      <c r="B224" s="72" t="s">
        <v>176</v>
      </c>
      <c r="C224" s="73"/>
      <c r="D224" s="12">
        <f t="shared" si="62"/>
        <v>307.32900000000001</v>
      </c>
      <c r="E224" s="53">
        <v>614.65800000000002</v>
      </c>
      <c r="F224" s="53">
        <f t="shared" si="63"/>
        <v>307.32900000000001</v>
      </c>
      <c r="G224" s="53">
        <f t="shared" si="64"/>
        <v>614.65800000000002</v>
      </c>
      <c r="H224" s="12">
        <f t="shared" si="65"/>
        <v>307.32900000000001</v>
      </c>
      <c r="I224" s="12">
        <f t="shared" si="66"/>
        <v>614.65800000000002</v>
      </c>
      <c r="J224" s="12">
        <f t="shared" si="67"/>
        <v>307.32900000000001</v>
      </c>
      <c r="K224" s="12">
        <f t="shared" si="68"/>
        <v>614.65800000000002</v>
      </c>
    </row>
    <row r="225" spans="1:11" ht="15" customHeight="1">
      <c r="A225" s="18"/>
      <c r="B225" s="72" t="s">
        <v>177</v>
      </c>
      <c r="C225" s="73"/>
      <c r="D225" s="12">
        <f t="shared" si="62"/>
        <v>249.00149999999999</v>
      </c>
      <c r="E225" s="53">
        <v>498.00299999999999</v>
      </c>
      <c r="F225" s="53">
        <f t="shared" si="63"/>
        <v>249.00149999999999</v>
      </c>
      <c r="G225" s="53">
        <f t="shared" si="64"/>
        <v>498.00299999999999</v>
      </c>
      <c r="H225" s="12">
        <f t="shared" si="65"/>
        <v>249.00149999999999</v>
      </c>
      <c r="I225" s="12">
        <f t="shared" si="66"/>
        <v>498.00299999999999</v>
      </c>
      <c r="J225" s="12">
        <f t="shared" si="67"/>
        <v>249.00149999999999</v>
      </c>
      <c r="K225" s="12">
        <f t="shared" si="68"/>
        <v>498.00299999999999</v>
      </c>
    </row>
    <row r="226" spans="1:11" ht="15" customHeight="1">
      <c r="A226" s="18"/>
      <c r="B226" s="72" t="s">
        <v>178</v>
      </c>
      <c r="C226" s="73"/>
      <c r="D226" s="12">
        <f t="shared" si="62"/>
        <v>197.99449999999999</v>
      </c>
      <c r="E226" s="53">
        <v>395.98899999999998</v>
      </c>
      <c r="F226" s="53">
        <f t="shared" si="63"/>
        <v>197.99449999999999</v>
      </c>
      <c r="G226" s="53">
        <f t="shared" si="64"/>
        <v>395.98899999999998</v>
      </c>
      <c r="H226" s="12">
        <f t="shared" si="65"/>
        <v>197.99449999999999</v>
      </c>
      <c r="I226" s="12">
        <f t="shared" si="66"/>
        <v>395.98899999999998</v>
      </c>
      <c r="J226" s="12">
        <f t="shared" si="67"/>
        <v>197.99449999999999</v>
      </c>
      <c r="K226" s="12">
        <f t="shared" si="68"/>
        <v>395.98899999999998</v>
      </c>
    </row>
    <row r="227" spans="1:11" ht="15" customHeight="1">
      <c r="A227" s="18"/>
      <c r="B227" s="72" t="s">
        <v>179</v>
      </c>
      <c r="C227" s="73"/>
      <c r="D227" s="12">
        <f t="shared" si="62"/>
        <v>680.99350000000004</v>
      </c>
      <c r="E227" s="53">
        <v>1361.9870000000001</v>
      </c>
      <c r="F227" s="53">
        <f t="shared" si="63"/>
        <v>680.99350000000004</v>
      </c>
      <c r="G227" s="53">
        <f t="shared" si="64"/>
        <v>1361.9870000000001</v>
      </c>
      <c r="H227" s="12">
        <f t="shared" si="65"/>
        <v>680.99350000000004</v>
      </c>
      <c r="I227" s="12">
        <f t="shared" si="66"/>
        <v>1361.9870000000001</v>
      </c>
      <c r="J227" s="12">
        <f t="shared" si="67"/>
        <v>680.99350000000004</v>
      </c>
      <c r="K227" s="12">
        <f t="shared" si="68"/>
        <v>1361.9870000000001</v>
      </c>
    </row>
    <row r="228" spans="1:11" ht="15" customHeight="1">
      <c r="A228" s="18"/>
      <c r="B228" s="72" t="s">
        <v>180</v>
      </c>
      <c r="C228" s="73"/>
      <c r="D228" s="12">
        <f t="shared" si="62"/>
        <v>456.36799999999999</v>
      </c>
      <c r="E228" s="53">
        <v>912.73599999999999</v>
      </c>
      <c r="F228" s="53">
        <f t="shared" si="63"/>
        <v>456.36799999999999</v>
      </c>
      <c r="G228" s="53">
        <f t="shared" si="64"/>
        <v>912.73599999999999</v>
      </c>
      <c r="H228" s="12">
        <f t="shared" si="65"/>
        <v>456.36799999999999</v>
      </c>
      <c r="I228" s="12">
        <f t="shared" si="66"/>
        <v>912.73599999999999</v>
      </c>
      <c r="J228" s="12">
        <f t="shared" si="67"/>
        <v>456.36799999999999</v>
      </c>
      <c r="K228" s="12">
        <f t="shared" si="68"/>
        <v>912.73599999999999</v>
      </c>
    </row>
    <row r="229" spans="1:11" ht="15" customHeight="1">
      <c r="A229" s="18"/>
      <c r="B229" s="72" t="s">
        <v>181</v>
      </c>
      <c r="C229" s="73"/>
      <c r="D229" s="12">
        <f t="shared" si="62"/>
        <v>323.25150000000002</v>
      </c>
      <c r="E229" s="53">
        <v>646.50300000000004</v>
      </c>
      <c r="F229" s="53">
        <f t="shared" si="63"/>
        <v>323.25150000000002</v>
      </c>
      <c r="G229" s="53">
        <f t="shared" si="64"/>
        <v>646.50300000000004</v>
      </c>
      <c r="H229" s="12">
        <f t="shared" si="65"/>
        <v>323.25150000000002</v>
      </c>
      <c r="I229" s="12">
        <f t="shared" si="66"/>
        <v>646.50300000000004</v>
      </c>
      <c r="J229" s="12">
        <f t="shared" si="67"/>
        <v>323.25150000000002</v>
      </c>
      <c r="K229" s="12">
        <f t="shared" si="68"/>
        <v>646.50300000000004</v>
      </c>
    </row>
    <row r="230" spans="1:11" ht="15" customHeight="1">
      <c r="A230" s="18"/>
      <c r="B230" s="72" t="s">
        <v>182</v>
      </c>
      <c r="C230" s="73"/>
      <c r="D230" s="12">
        <f t="shared" si="62"/>
        <v>225.50200000000001</v>
      </c>
      <c r="E230" s="53">
        <v>451.00400000000002</v>
      </c>
      <c r="F230" s="53">
        <f t="shared" si="63"/>
        <v>225.50200000000001</v>
      </c>
      <c r="G230" s="53">
        <f t="shared" si="64"/>
        <v>451.00400000000002</v>
      </c>
      <c r="H230" s="12">
        <f t="shared" si="65"/>
        <v>225.50200000000001</v>
      </c>
      <c r="I230" s="12">
        <f t="shared" si="66"/>
        <v>451.00400000000002</v>
      </c>
      <c r="J230" s="12">
        <f t="shared" si="67"/>
        <v>225.50200000000001</v>
      </c>
      <c r="K230" s="12">
        <f t="shared" si="68"/>
        <v>451.00400000000002</v>
      </c>
    </row>
    <row r="231" spans="1:11" ht="15" customHeight="1">
      <c r="A231" s="18"/>
      <c r="B231" s="72" t="s">
        <v>183</v>
      </c>
      <c r="C231" s="73"/>
      <c r="D231" s="12">
        <f t="shared" si="62"/>
        <v>182.31950000000001</v>
      </c>
      <c r="E231" s="53">
        <v>364.63900000000001</v>
      </c>
      <c r="F231" s="53">
        <f t="shared" si="63"/>
        <v>182.31950000000001</v>
      </c>
      <c r="G231" s="53">
        <f t="shared" si="64"/>
        <v>364.63900000000001</v>
      </c>
      <c r="H231" s="12">
        <f t="shared" si="65"/>
        <v>182.31950000000001</v>
      </c>
      <c r="I231" s="12">
        <f t="shared" si="66"/>
        <v>364.63900000000001</v>
      </c>
      <c r="J231" s="12">
        <f t="shared" si="67"/>
        <v>182.31950000000001</v>
      </c>
      <c r="K231" s="12">
        <f t="shared" si="68"/>
        <v>364.63900000000001</v>
      </c>
    </row>
    <row r="232" spans="1:11" ht="15" customHeight="1">
      <c r="A232" s="18"/>
      <c r="B232" s="72" t="s">
        <v>184</v>
      </c>
      <c r="C232" s="73"/>
      <c r="D232" s="12">
        <f t="shared" si="62"/>
        <v>317.44349999999997</v>
      </c>
      <c r="E232" s="53">
        <v>634.88699999999994</v>
      </c>
      <c r="F232" s="53">
        <f t="shared" si="63"/>
        <v>317.44349999999997</v>
      </c>
      <c r="G232" s="53">
        <f t="shared" si="64"/>
        <v>634.88699999999994</v>
      </c>
      <c r="H232" s="12">
        <f t="shared" si="65"/>
        <v>317.44349999999997</v>
      </c>
      <c r="I232" s="12">
        <f t="shared" si="66"/>
        <v>634.88699999999994</v>
      </c>
      <c r="J232" s="12">
        <f t="shared" si="67"/>
        <v>317.44349999999997</v>
      </c>
      <c r="K232" s="12">
        <f t="shared" si="68"/>
        <v>634.88699999999994</v>
      </c>
    </row>
    <row r="233" spans="1:11" ht="15" customHeight="1">
      <c r="A233" s="18"/>
      <c r="B233" s="72" t="s">
        <v>185</v>
      </c>
      <c r="C233" s="73"/>
      <c r="D233" s="12"/>
      <c r="E233" s="53"/>
      <c r="F233" s="53"/>
      <c r="G233" s="53"/>
      <c r="H233" s="12"/>
      <c r="I233" s="12"/>
      <c r="J233" s="12"/>
      <c r="K233" s="12"/>
    </row>
    <row r="234" spans="1:11" ht="15" customHeight="1">
      <c r="A234" s="18"/>
      <c r="B234" s="72" t="s">
        <v>186</v>
      </c>
      <c r="C234" s="73"/>
      <c r="D234" s="12">
        <f>E234/2</f>
        <v>2618.665</v>
      </c>
      <c r="E234" s="53">
        <v>5237.33</v>
      </c>
      <c r="F234" s="53">
        <f t="shared" si="63"/>
        <v>2618.665</v>
      </c>
      <c r="G234" s="53">
        <f t="shared" si="64"/>
        <v>5237.33</v>
      </c>
      <c r="H234" s="12">
        <f t="shared" si="65"/>
        <v>2618.665</v>
      </c>
      <c r="I234" s="12">
        <f t="shared" si="66"/>
        <v>5237.33</v>
      </c>
      <c r="J234" s="12">
        <f t="shared" si="67"/>
        <v>2618.665</v>
      </c>
      <c r="K234" s="12">
        <f t="shared" si="68"/>
        <v>5237.33</v>
      </c>
    </row>
    <row r="235" spans="1:11" ht="15" customHeight="1">
      <c r="A235" s="18"/>
      <c r="B235" s="72" t="s">
        <v>170</v>
      </c>
      <c r="C235" s="73"/>
      <c r="D235" s="12">
        <f t="shared" ref="D235:D240" si="69">E235/2</f>
        <v>1724.59</v>
      </c>
      <c r="E235" s="53">
        <v>3449.18</v>
      </c>
      <c r="F235" s="53">
        <f t="shared" si="63"/>
        <v>1724.59</v>
      </c>
      <c r="G235" s="53">
        <f t="shared" si="64"/>
        <v>3449.18</v>
      </c>
      <c r="H235" s="12">
        <f t="shared" si="65"/>
        <v>1724.59</v>
      </c>
      <c r="I235" s="12">
        <f t="shared" si="66"/>
        <v>3449.18</v>
      </c>
      <c r="J235" s="12">
        <f t="shared" si="67"/>
        <v>1724.59</v>
      </c>
      <c r="K235" s="12">
        <f t="shared" si="68"/>
        <v>3449.18</v>
      </c>
    </row>
    <row r="236" spans="1:11" ht="15" customHeight="1">
      <c r="A236" s="18"/>
      <c r="B236" s="72" t="s">
        <v>171</v>
      </c>
      <c r="C236" s="73"/>
      <c r="D236" s="12">
        <f t="shared" si="69"/>
        <v>1116.56</v>
      </c>
      <c r="E236" s="53">
        <v>2233.12</v>
      </c>
      <c r="F236" s="53">
        <f t="shared" si="63"/>
        <v>1116.56</v>
      </c>
      <c r="G236" s="53">
        <f t="shared" si="64"/>
        <v>2233.12</v>
      </c>
      <c r="H236" s="12">
        <f t="shared" si="65"/>
        <v>1116.56</v>
      </c>
      <c r="I236" s="12">
        <f t="shared" si="66"/>
        <v>2233.12</v>
      </c>
      <c r="J236" s="12">
        <f t="shared" si="67"/>
        <v>1116.56</v>
      </c>
      <c r="K236" s="12">
        <f t="shared" si="68"/>
        <v>2233.12</v>
      </c>
    </row>
    <row r="237" spans="1:11" ht="15" customHeight="1">
      <c r="A237" s="18"/>
      <c r="B237" s="72" t="s">
        <v>172</v>
      </c>
      <c r="C237" s="73"/>
      <c r="D237" s="12">
        <f t="shared" si="69"/>
        <v>752.79499999999996</v>
      </c>
      <c r="E237" s="53">
        <v>1505.59</v>
      </c>
      <c r="F237" s="53">
        <f t="shared" si="63"/>
        <v>752.79499999999996</v>
      </c>
      <c r="G237" s="53">
        <f t="shared" si="64"/>
        <v>1505.59</v>
      </c>
      <c r="H237" s="12">
        <f t="shared" si="65"/>
        <v>752.79499999999996</v>
      </c>
      <c r="I237" s="12">
        <f t="shared" si="66"/>
        <v>1505.59</v>
      </c>
      <c r="J237" s="12">
        <f t="shared" si="67"/>
        <v>752.79499999999996</v>
      </c>
      <c r="K237" s="12">
        <f t="shared" si="68"/>
        <v>1505.59</v>
      </c>
    </row>
    <row r="238" spans="1:11" ht="15" customHeight="1">
      <c r="A238" s="18"/>
      <c r="B238" s="72" t="s">
        <v>173</v>
      </c>
      <c r="C238" s="73"/>
      <c r="D238" s="12">
        <f t="shared" si="69"/>
        <v>503.005</v>
      </c>
      <c r="E238" s="53">
        <v>1006.01</v>
      </c>
      <c r="F238" s="53">
        <f t="shared" si="63"/>
        <v>503.005</v>
      </c>
      <c r="G238" s="53">
        <f t="shared" si="64"/>
        <v>1006.01</v>
      </c>
      <c r="H238" s="12">
        <f t="shared" si="65"/>
        <v>503.005</v>
      </c>
      <c r="I238" s="12">
        <f t="shared" si="66"/>
        <v>1006.01</v>
      </c>
      <c r="J238" s="12">
        <f t="shared" si="67"/>
        <v>503.005</v>
      </c>
      <c r="K238" s="12">
        <f t="shared" si="68"/>
        <v>1006.01</v>
      </c>
    </row>
    <row r="239" spans="1:11" ht="15" customHeight="1">
      <c r="A239" s="18"/>
      <c r="B239" s="72" t="s">
        <v>174</v>
      </c>
      <c r="C239" s="73"/>
      <c r="D239" s="12">
        <f t="shared" si="69"/>
        <v>344.78</v>
      </c>
      <c r="E239" s="53">
        <v>689.56</v>
      </c>
      <c r="F239" s="53">
        <f t="shared" si="63"/>
        <v>344.78</v>
      </c>
      <c r="G239" s="53">
        <f t="shared" si="64"/>
        <v>689.56</v>
      </c>
      <c r="H239" s="12">
        <f t="shared" si="65"/>
        <v>344.78</v>
      </c>
      <c r="I239" s="12">
        <f t="shared" si="66"/>
        <v>689.56</v>
      </c>
      <c r="J239" s="12">
        <f t="shared" si="67"/>
        <v>344.78</v>
      </c>
      <c r="K239" s="12">
        <f t="shared" si="68"/>
        <v>689.56</v>
      </c>
    </row>
    <row r="240" spans="1:11" ht="15" customHeight="1">
      <c r="A240" s="18"/>
      <c r="B240" s="72" t="s">
        <v>175</v>
      </c>
      <c r="C240" s="73"/>
      <c r="D240" s="12">
        <f t="shared" si="69"/>
        <v>251.61500000000001</v>
      </c>
      <c r="E240" s="53">
        <v>503.23</v>
      </c>
      <c r="F240" s="53">
        <f t="shared" si="63"/>
        <v>251.61500000000001</v>
      </c>
      <c r="G240" s="53">
        <f t="shared" si="64"/>
        <v>503.23</v>
      </c>
      <c r="H240" s="12">
        <f t="shared" si="65"/>
        <v>251.61500000000001</v>
      </c>
      <c r="I240" s="12">
        <f t="shared" si="66"/>
        <v>503.23</v>
      </c>
      <c r="J240" s="12">
        <f t="shared" si="67"/>
        <v>251.61500000000001</v>
      </c>
      <c r="K240" s="12">
        <f t="shared" si="68"/>
        <v>503.23</v>
      </c>
    </row>
    <row r="241" spans="1:11" ht="15" customHeight="1">
      <c r="A241" s="18"/>
      <c r="B241" s="72" t="s">
        <v>187</v>
      </c>
      <c r="C241" s="73"/>
      <c r="D241" s="12"/>
      <c r="E241" s="53"/>
      <c r="F241" s="53"/>
      <c r="G241" s="53"/>
      <c r="H241" s="12"/>
      <c r="I241" s="12"/>
      <c r="J241" s="12"/>
      <c r="K241" s="12"/>
    </row>
    <row r="242" spans="1:11" ht="15" customHeight="1">
      <c r="A242" s="18"/>
      <c r="B242" s="72" t="s">
        <v>183</v>
      </c>
      <c r="C242" s="73"/>
      <c r="D242" s="12">
        <f>E242/2</f>
        <v>747.88499999999999</v>
      </c>
      <c r="E242" s="53">
        <v>1495.77</v>
      </c>
      <c r="F242" s="53">
        <f t="shared" si="63"/>
        <v>747.88499999999999</v>
      </c>
      <c r="G242" s="53">
        <f t="shared" si="64"/>
        <v>1495.77</v>
      </c>
      <c r="H242" s="12">
        <f t="shared" si="65"/>
        <v>747.88499999999999</v>
      </c>
      <c r="I242" s="12">
        <f t="shared" si="66"/>
        <v>1495.77</v>
      </c>
      <c r="J242" s="12">
        <f t="shared" si="67"/>
        <v>747.88499999999999</v>
      </c>
      <c r="K242" s="12">
        <f t="shared" si="68"/>
        <v>1495.77</v>
      </c>
    </row>
    <row r="243" spans="1:11" ht="15" customHeight="1">
      <c r="A243" s="18"/>
      <c r="B243" s="72" t="s">
        <v>184</v>
      </c>
      <c r="C243" s="73"/>
      <c r="D243" s="12">
        <f t="shared" ref="D243:D246" si="70">E243/2</f>
        <v>599.24</v>
      </c>
      <c r="E243" s="53">
        <v>1198.48</v>
      </c>
      <c r="F243" s="53">
        <f t="shared" si="63"/>
        <v>599.24</v>
      </c>
      <c r="G243" s="53">
        <f t="shared" si="64"/>
        <v>1198.48</v>
      </c>
      <c r="H243" s="12">
        <f t="shared" si="65"/>
        <v>599.24</v>
      </c>
      <c r="I243" s="12">
        <f t="shared" si="66"/>
        <v>1198.48</v>
      </c>
      <c r="J243" s="12">
        <f t="shared" si="67"/>
        <v>599.24</v>
      </c>
      <c r="K243" s="12">
        <f t="shared" si="68"/>
        <v>1198.48</v>
      </c>
    </row>
    <row r="244" spans="1:11" ht="15" customHeight="1">
      <c r="A244" s="18"/>
      <c r="B244" s="72" t="s">
        <v>188</v>
      </c>
      <c r="C244" s="73"/>
      <c r="D244" s="12">
        <f t="shared" si="70"/>
        <v>618.46500000000003</v>
      </c>
      <c r="E244" s="53">
        <v>1236.93</v>
      </c>
      <c r="F244" s="53">
        <f t="shared" si="63"/>
        <v>618.46500000000003</v>
      </c>
      <c r="G244" s="53">
        <f t="shared" si="64"/>
        <v>1236.93</v>
      </c>
      <c r="H244" s="12">
        <f t="shared" si="65"/>
        <v>618.46500000000003</v>
      </c>
      <c r="I244" s="12">
        <f t="shared" si="66"/>
        <v>1236.93</v>
      </c>
      <c r="J244" s="12">
        <f t="shared" si="67"/>
        <v>618.46500000000003</v>
      </c>
      <c r="K244" s="12">
        <f t="shared" si="68"/>
        <v>1236.93</v>
      </c>
    </row>
    <row r="245" spans="1:11" ht="15" customHeight="1">
      <c r="A245" s="18"/>
      <c r="B245" s="72" t="s">
        <v>189</v>
      </c>
      <c r="C245" s="73"/>
      <c r="D245" s="12">
        <f t="shared" si="70"/>
        <v>513.16</v>
      </c>
      <c r="E245" s="53">
        <v>1026.32</v>
      </c>
      <c r="F245" s="53">
        <f t="shared" si="63"/>
        <v>513.16</v>
      </c>
      <c r="G245" s="53">
        <f t="shared" si="64"/>
        <v>1026.32</v>
      </c>
      <c r="H245" s="12">
        <f t="shared" si="65"/>
        <v>513.16</v>
      </c>
      <c r="I245" s="12">
        <f t="shared" si="66"/>
        <v>1026.32</v>
      </c>
      <c r="J245" s="12">
        <f t="shared" si="67"/>
        <v>513.16</v>
      </c>
      <c r="K245" s="12">
        <f t="shared" si="68"/>
        <v>1026.32</v>
      </c>
    </row>
    <row r="246" spans="1:11" ht="15" customHeight="1">
      <c r="A246" s="18"/>
      <c r="B246" s="72" t="s">
        <v>190</v>
      </c>
      <c r="C246" s="73"/>
      <c r="D246" s="12">
        <f t="shared" si="70"/>
        <v>350.07</v>
      </c>
      <c r="E246" s="53">
        <v>700.14</v>
      </c>
      <c r="F246" s="53">
        <f t="shared" si="63"/>
        <v>350.07</v>
      </c>
      <c r="G246" s="53">
        <f t="shared" si="64"/>
        <v>700.14</v>
      </c>
      <c r="H246" s="12">
        <f t="shared" si="65"/>
        <v>350.07</v>
      </c>
      <c r="I246" s="12">
        <f t="shared" si="66"/>
        <v>700.14</v>
      </c>
      <c r="J246" s="12">
        <f t="shared" si="67"/>
        <v>350.07</v>
      </c>
      <c r="K246" s="12">
        <f t="shared" si="68"/>
        <v>700.14</v>
      </c>
    </row>
    <row r="247" spans="1:11" ht="15" customHeight="1">
      <c r="A247" s="18"/>
      <c r="B247" s="72" t="s">
        <v>191</v>
      </c>
      <c r="C247" s="73"/>
      <c r="D247" s="76"/>
      <c r="E247" s="90"/>
      <c r="F247" s="90"/>
      <c r="G247" s="90"/>
      <c r="H247" s="76"/>
      <c r="I247" s="90"/>
      <c r="J247" s="90"/>
      <c r="K247" s="90"/>
    </row>
    <row r="248" spans="1:11" ht="15" customHeight="1">
      <c r="A248" s="18"/>
      <c r="B248" s="72" t="s">
        <v>192</v>
      </c>
      <c r="C248" s="73"/>
      <c r="D248" s="12">
        <f>E248/2</f>
        <v>882.81500000000005</v>
      </c>
      <c r="E248" s="53">
        <v>1765.63</v>
      </c>
      <c r="F248" s="53">
        <f>D248</f>
        <v>882.81500000000005</v>
      </c>
      <c r="G248" s="53">
        <f>E248</f>
        <v>1765.63</v>
      </c>
      <c r="H248" s="12">
        <f>D248</f>
        <v>882.81500000000005</v>
      </c>
      <c r="I248" s="12">
        <f t="shared" ref="I248:K248" si="71">E248</f>
        <v>1765.63</v>
      </c>
      <c r="J248" s="12">
        <f t="shared" si="71"/>
        <v>882.81500000000005</v>
      </c>
      <c r="K248" s="12">
        <f t="shared" si="71"/>
        <v>1765.63</v>
      </c>
    </row>
    <row r="249" spans="1:1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</row>
    <row r="250" spans="1:11" ht="15.75">
      <c r="A250" s="20" t="s">
        <v>36</v>
      </c>
      <c r="B250" s="5"/>
      <c r="C250" s="5"/>
      <c r="D250" s="5"/>
      <c r="E250" s="5"/>
      <c r="F250" s="5"/>
      <c r="G250" s="5"/>
      <c r="H250" s="5"/>
      <c r="I250" s="5"/>
      <c r="J250" s="5"/>
      <c r="K250" s="5"/>
    </row>
    <row r="251" spans="1:11">
      <c r="A251" s="5" t="s">
        <v>37</v>
      </c>
      <c r="B251" s="5"/>
      <c r="C251" s="5"/>
      <c r="D251" s="5"/>
      <c r="E251" s="5"/>
      <c r="F251" s="5"/>
      <c r="G251" s="5"/>
      <c r="H251" s="5"/>
      <c r="I251" s="5"/>
      <c r="J251" s="5"/>
      <c r="K251" s="5"/>
    </row>
    <row r="252" spans="1:11">
      <c r="A252" s="5" t="s">
        <v>38</v>
      </c>
      <c r="B252" s="5"/>
      <c r="C252" s="5"/>
      <c r="D252" s="5"/>
      <c r="E252" s="5"/>
      <c r="F252" s="5"/>
      <c r="G252" s="5"/>
      <c r="H252" s="5"/>
      <c r="I252" s="5"/>
      <c r="J252" s="5"/>
      <c r="K252" s="5"/>
    </row>
    <row r="253" spans="1:11">
      <c r="A253" s="5" t="s">
        <v>39</v>
      </c>
      <c r="B253" s="5"/>
      <c r="C253" s="5"/>
      <c r="D253" s="5"/>
      <c r="E253" s="5"/>
      <c r="F253" s="5"/>
      <c r="G253" s="5"/>
      <c r="H253" s="5"/>
      <c r="I253" s="5"/>
      <c r="J253" s="5"/>
      <c r="K253" s="5"/>
    </row>
    <row r="254" spans="1:1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</row>
    <row r="255" spans="1:11">
      <c r="A255" s="5" t="s">
        <v>40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</row>
    <row r="258" spans="2:5" s="64" customFormat="1" ht="18.75">
      <c r="B258" s="95" t="s">
        <v>229</v>
      </c>
      <c r="C258" s="96"/>
      <c r="D258" s="95" t="s">
        <v>230</v>
      </c>
      <c r="E258" s="96"/>
    </row>
  </sheetData>
  <mergeCells count="413">
    <mergeCell ref="B258:C258"/>
    <mergeCell ref="D258:E258"/>
    <mergeCell ref="H217:K217"/>
    <mergeCell ref="H247:K247"/>
    <mergeCell ref="D11:K11"/>
    <mergeCell ref="H165:I165"/>
    <mergeCell ref="H160:I160"/>
    <mergeCell ref="H161:I161"/>
    <mergeCell ref="H162:I162"/>
    <mergeCell ref="H213:I213"/>
    <mergeCell ref="J213:K213"/>
    <mergeCell ref="H166:I166"/>
    <mergeCell ref="H167:I167"/>
    <mergeCell ref="H168:I168"/>
    <mergeCell ref="H157:I157"/>
    <mergeCell ref="H158:I158"/>
    <mergeCell ref="H159:I159"/>
    <mergeCell ref="H154:I154"/>
    <mergeCell ref="H155:I155"/>
    <mergeCell ref="J155:K155"/>
    <mergeCell ref="H156:I156"/>
    <mergeCell ref="H163:I163"/>
    <mergeCell ref="H164:I164"/>
    <mergeCell ref="H145:I145"/>
    <mergeCell ref="H146:I146"/>
    <mergeCell ref="H147:I147"/>
    <mergeCell ref="H142:I142"/>
    <mergeCell ref="H143:I143"/>
    <mergeCell ref="H144:I144"/>
    <mergeCell ref="H151:I151"/>
    <mergeCell ref="H152:I152"/>
    <mergeCell ref="H153:I153"/>
    <mergeCell ref="H148:I148"/>
    <mergeCell ref="H149:I149"/>
    <mergeCell ref="H150:I150"/>
    <mergeCell ref="H81:I81"/>
    <mergeCell ref="J81:K81"/>
    <mergeCell ref="J88:K88"/>
    <mergeCell ref="J89:K89"/>
    <mergeCell ref="H141:I141"/>
    <mergeCell ref="J141:K141"/>
    <mergeCell ref="J85:K85"/>
    <mergeCell ref="J86:K86"/>
    <mergeCell ref="J87:K87"/>
    <mergeCell ref="J75:K75"/>
    <mergeCell ref="J70:K70"/>
    <mergeCell ref="J71:K71"/>
    <mergeCell ref="J72:K72"/>
    <mergeCell ref="J82:K82"/>
    <mergeCell ref="J83:K83"/>
    <mergeCell ref="J84:K84"/>
    <mergeCell ref="J76:K76"/>
    <mergeCell ref="J77:K77"/>
    <mergeCell ref="J64:K64"/>
    <mergeCell ref="J65:K65"/>
    <mergeCell ref="H69:I69"/>
    <mergeCell ref="J69:K69"/>
    <mergeCell ref="J61:K61"/>
    <mergeCell ref="J62:K62"/>
    <mergeCell ref="J63:K63"/>
    <mergeCell ref="J73:K73"/>
    <mergeCell ref="J74:K74"/>
    <mergeCell ref="J47:K47"/>
    <mergeCell ref="J48:K48"/>
    <mergeCell ref="J58:K58"/>
    <mergeCell ref="J59:K59"/>
    <mergeCell ref="J60:K60"/>
    <mergeCell ref="J52:K52"/>
    <mergeCell ref="J53:K53"/>
    <mergeCell ref="H57:I57"/>
    <mergeCell ref="J57:K57"/>
    <mergeCell ref="D247:G247"/>
    <mergeCell ref="J31:K31"/>
    <mergeCell ref="J32:K32"/>
    <mergeCell ref="J33:K33"/>
    <mergeCell ref="J28:K28"/>
    <mergeCell ref="J29:K29"/>
    <mergeCell ref="J30:K30"/>
    <mergeCell ref="H37:I37"/>
    <mergeCell ref="H38:I38"/>
    <mergeCell ref="H39:I39"/>
    <mergeCell ref="H34:I34"/>
    <mergeCell ref="J34:K34"/>
    <mergeCell ref="H35:I35"/>
    <mergeCell ref="H36:I36"/>
    <mergeCell ref="H43:I43"/>
    <mergeCell ref="H44:I44"/>
    <mergeCell ref="J44:K44"/>
    <mergeCell ref="H45:I45"/>
    <mergeCell ref="J45:K45"/>
    <mergeCell ref="H40:I40"/>
    <mergeCell ref="H41:I41"/>
    <mergeCell ref="H42:I42"/>
    <mergeCell ref="J49:K49"/>
    <mergeCell ref="J50:K50"/>
    <mergeCell ref="F87:G87"/>
    <mergeCell ref="F88:G88"/>
    <mergeCell ref="F89:G89"/>
    <mergeCell ref="F141:G141"/>
    <mergeCell ref="F155:G155"/>
    <mergeCell ref="D217:G217"/>
    <mergeCell ref="D213:E213"/>
    <mergeCell ref="H12:K12"/>
    <mergeCell ref="H13:I13"/>
    <mergeCell ref="J13:K13"/>
    <mergeCell ref="H20:I20"/>
    <mergeCell ref="J20:K20"/>
    <mergeCell ref="J21:K21"/>
    <mergeCell ref="J22:K22"/>
    <mergeCell ref="J23:K23"/>
    <mergeCell ref="J25:K25"/>
    <mergeCell ref="J26:K26"/>
    <mergeCell ref="J27:K27"/>
    <mergeCell ref="F213:G213"/>
    <mergeCell ref="F20:G20"/>
    <mergeCell ref="F21:G21"/>
    <mergeCell ref="J24:K24"/>
    <mergeCell ref="J51:K51"/>
    <mergeCell ref="J46:K46"/>
    <mergeCell ref="F82:G82"/>
    <mergeCell ref="F83:G83"/>
    <mergeCell ref="F84:G84"/>
    <mergeCell ref="F85:G85"/>
    <mergeCell ref="F86:G86"/>
    <mergeCell ref="F74:G74"/>
    <mergeCell ref="F75:G75"/>
    <mergeCell ref="F76:G76"/>
    <mergeCell ref="F77:G77"/>
    <mergeCell ref="F81:G81"/>
    <mergeCell ref="F69:G69"/>
    <mergeCell ref="F70:G70"/>
    <mergeCell ref="F71:G71"/>
    <mergeCell ref="F72:G72"/>
    <mergeCell ref="F73:G73"/>
    <mergeCell ref="F61:G61"/>
    <mergeCell ref="F62:G62"/>
    <mergeCell ref="F63:G63"/>
    <mergeCell ref="F64:G64"/>
    <mergeCell ref="F65:G65"/>
    <mergeCell ref="D167:E167"/>
    <mergeCell ref="D168:E168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7:G57"/>
    <mergeCell ref="F58:G58"/>
    <mergeCell ref="F59:G59"/>
    <mergeCell ref="F60:G60"/>
    <mergeCell ref="D162:E162"/>
    <mergeCell ref="D163:E163"/>
    <mergeCell ref="D164:E164"/>
    <mergeCell ref="D165:E165"/>
    <mergeCell ref="D166:E166"/>
    <mergeCell ref="D157:E157"/>
    <mergeCell ref="D158:E158"/>
    <mergeCell ref="D159:E159"/>
    <mergeCell ref="D152:E152"/>
    <mergeCell ref="D153:E153"/>
    <mergeCell ref="D154:E154"/>
    <mergeCell ref="D155:E155"/>
    <mergeCell ref="D156:E156"/>
    <mergeCell ref="D147:E147"/>
    <mergeCell ref="D148:E148"/>
    <mergeCell ref="D149:E149"/>
    <mergeCell ref="D150:E150"/>
    <mergeCell ref="D151:E151"/>
    <mergeCell ref="B245:C245"/>
    <mergeCell ref="B246:C246"/>
    <mergeCell ref="B247:C247"/>
    <mergeCell ref="B248:C248"/>
    <mergeCell ref="D45:E45"/>
    <mergeCell ref="D57:E57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D69:E69"/>
    <mergeCell ref="D81:E81"/>
    <mergeCell ref="D142:E142"/>
    <mergeCell ref="D143:E143"/>
    <mergeCell ref="D144:E144"/>
    <mergeCell ref="D145:E145"/>
    <mergeCell ref="D146:E146"/>
    <mergeCell ref="D141:E141"/>
    <mergeCell ref="D160:E160"/>
    <mergeCell ref="D161:E161"/>
    <mergeCell ref="B238:C238"/>
    <mergeCell ref="B239:C23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20:C220"/>
    <mergeCell ref="B221:C221"/>
    <mergeCell ref="B222:C222"/>
    <mergeCell ref="B223:C223"/>
    <mergeCell ref="B224:C224"/>
    <mergeCell ref="B215:C215"/>
    <mergeCell ref="B216:C216"/>
    <mergeCell ref="B217:C217"/>
    <mergeCell ref="B218:C218"/>
    <mergeCell ref="B219:C219"/>
    <mergeCell ref="B165:C165"/>
    <mergeCell ref="B166:C166"/>
    <mergeCell ref="B167:C167"/>
    <mergeCell ref="B168:C168"/>
    <mergeCell ref="B214:C214"/>
    <mergeCell ref="B160:C160"/>
    <mergeCell ref="B161:C161"/>
    <mergeCell ref="B162:C162"/>
    <mergeCell ref="B163:C163"/>
    <mergeCell ref="B164:C164"/>
    <mergeCell ref="B170:C170"/>
    <mergeCell ref="B171:C171"/>
    <mergeCell ref="B172:C172"/>
    <mergeCell ref="B173:C173"/>
    <mergeCell ref="B174:C174"/>
    <mergeCell ref="B175:C175"/>
    <mergeCell ref="B176:C176"/>
    <mergeCell ref="B181:C181"/>
    <mergeCell ref="B182:C182"/>
    <mergeCell ref="B183:C183"/>
    <mergeCell ref="B184:C184"/>
    <mergeCell ref="B185:C185"/>
    <mergeCell ref="B198:C198"/>
    <mergeCell ref="B203:C203"/>
    <mergeCell ref="B155:C155"/>
    <mergeCell ref="B156:C156"/>
    <mergeCell ref="B157:C157"/>
    <mergeCell ref="B158:C158"/>
    <mergeCell ref="B159:C159"/>
    <mergeCell ref="B150:C150"/>
    <mergeCell ref="B151:C151"/>
    <mergeCell ref="B152:C152"/>
    <mergeCell ref="B153:C153"/>
    <mergeCell ref="B154:C154"/>
    <mergeCell ref="B145:C145"/>
    <mergeCell ref="B146:C146"/>
    <mergeCell ref="B147:C147"/>
    <mergeCell ref="B148:C148"/>
    <mergeCell ref="B149:C149"/>
    <mergeCell ref="B89:C89"/>
    <mergeCell ref="B141:C141"/>
    <mergeCell ref="B142:C142"/>
    <mergeCell ref="B143:C143"/>
    <mergeCell ref="B144:C144"/>
    <mergeCell ref="B94:C94"/>
    <mergeCell ref="B95:C95"/>
    <mergeCell ref="B96:C96"/>
    <mergeCell ref="B97:C97"/>
    <mergeCell ref="B98:C98"/>
    <mergeCell ref="B99:C99"/>
    <mergeCell ref="B100:C100"/>
    <mergeCell ref="B101:C101"/>
    <mergeCell ref="B106:C106"/>
    <mergeCell ref="B107:C107"/>
    <mergeCell ref="B108:C108"/>
    <mergeCell ref="B109:C109"/>
    <mergeCell ref="B110:C110"/>
    <mergeCell ref="B111:C111"/>
    <mergeCell ref="B84:C84"/>
    <mergeCell ref="B85:C85"/>
    <mergeCell ref="B86:C86"/>
    <mergeCell ref="B87:C87"/>
    <mergeCell ref="B88:C88"/>
    <mergeCell ref="B76:C76"/>
    <mergeCell ref="B77:C77"/>
    <mergeCell ref="B81:C81"/>
    <mergeCell ref="B82:C82"/>
    <mergeCell ref="B83:C83"/>
    <mergeCell ref="B79:C79"/>
    <mergeCell ref="B80:C80"/>
    <mergeCell ref="B78:C78"/>
    <mergeCell ref="B61:C61"/>
    <mergeCell ref="B71:C71"/>
    <mergeCell ref="B72:C72"/>
    <mergeCell ref="B73:C73"/>
    <mergeCell ref="B74:C74"/>
    <mergeCell ref="B75:C75"/>
    <mergeCell ref="B63:C63"/>
    <mergeCell ref="B64:C64"/>
    <mergeCell ref="B65:C65"/>
    <mergeCell ref="B69:C69"/>
    <mergeCell ref="B70:C70"/>
    <mergeCell ref="B50:C50"/>
    <mergeCell ref="B51:C51"/>
    <mergeCell ref="B52:C52"/>
    <mergeCell ref="B53:C53"/>
    <mergeCell ref="B57:C57"/>
    <mergeCell ref="B54:C54"/>
    <mergeCell ref="B55:C55"/>
    <mergeCell ref="B56:C56"/>
    <mergeCell ref="B60:C60"/>
    <mergeCell ref="B29:C29"/>
    <mergeCell ref="B30:C30"/>
    <mergeCell ref="B38:C38"/>
    <mergeCell ref="B39:C39"/>
    <mergeCell ref="B40:C40"/>
    <mergeCell ref="B31:C31"/>
    <mergeCell ref="B32:C32"/>
    <mergeCell ref="B33:C33"/>
    <mergeCell ref="B34:C34"/>
    <mergeCell ref="B35:C35"/>
    <mergeCell ref="B9:G9"/>
    <mergeCell ref="A11:B12"/>
    <mergeCell ref="D12:G12"/>
    <mergeCell ref="B25:C25"/>
    <mergeCell ref="B26:C26"/>
    <mergeCell ref="B27:C27"/>
    <mergeCell ref="B28:C28"/>
    <mergeCell ref="F23:G23"/>
    <mergeCell ref="F24:G24"/>
    <mergeCell ref="F25:G25"/>
    <mergeCell ref="F26:G26"/>
    <mergeCell ref="F27:G27"/>
    <mergeCell ref="F28:G28"/>
    <mergeCell ref="A5:K5"/>
    <mergeCell ref="B6:G6"/>
    <mergeCell ref="B7:G7"/>
    <mergeCell ref="B8:G8"/>
    <mergeCell ref="D13:E13"/>
    <mergeCell ref="F13:G13"/>
    <mergeCell ref="D20:E20"/>
    <mergeCell ref="D44:E44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F22:G22"/>
    <mergeCell ref="B21:C21"/>
    <mergeCell ref="B22:C22"/>
    <mergeCell ref="B23:C23"/>
    <mergeCell ref="B24:C24"/>
    <mergeCell ref="F29:G29"/>
    <mergeCell ref="F30:G30"/>
    <mergeCell ref="F31:G31"/>
    <mergeCell ref="F54:G54"/>
    <mergeCell ref="F55:G55"/>
    <mergeCell ref="F56:G56"/>
    <mergeCell ref="B66:C66"/>
    <mergeCell ref="B67:C67"/>
    <mergeCell ref="B68:C68"/>
    <mergeCell ref="F32:G32"/>
    <mergeCell ref="F33:G33"/>
    <mergeCell ref="F34:G34"/>
    <mergeCell ref="B41:C41"/>
    <mergeCell ref="B42:C42"/>
    <mergeCell ref="B43:C43"/>
    <mergeCell ref="B36:C36"/>
    <mergeCell ref="B37:C37"/>
    <mergeCell ref="B45:C45"/>
    <mergeCell ref="B46:C46"/>
    <mergeCell ref="B47:C47"/>
    <mergeCell ref="B48:C48"/>
    <mergeCell ref="B49:C49"/>
    <mergeCell ref="B58:C58"/>
    <mergeCell ref="B59:C59"/>
    <mergeCell ref="B62:C62"/>
    <mergeCell ref="B112:C112"/>
    <mergeCell ref="B113:C113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204:C204"/>
    <mergeCell ref="B205:C205"/>
    <mergeCell ref="B206:C206"/>
    <mergeCell ref="B207:C207"/>
    <mergeCell ref="B208:C208"/>
    <mergeCell ref="B209:C209"/>
    <mergeCell ref="B186:C186"/>
    <mergeCell ref="B187:C187"/>
    <mergeCell ref="B192:C192"/>
    <mergeCell ref="B193:C193"/>
    <mergeCell ref="B194:C194"/>
    <mergeCell ref="B195:C195"/>
    <mergeCell ref="B196:C196"/>
    <mergeCell ref="B197:C197"/>
  </mergeCells>
  <hyperlinks>
    <hyperlink ref="A20" location="sub_333" display="sub_333"/>
    <hyperlink ref="B20" r:id="rId1" display="garantf1://70129430.1100/"/>
    <hyperlink ref="A44" location="sub_333" display="sub_333"/>
    <hyperlink ref="B44" r:id="rId2" display="garantf1://70129430.1100/"/>
    <hyperlink ref="A213" location="sub_333" display="sub_333"/>
    <hyperlink ref="B213" r:id="rId3" display="garantf1://70129430.1100/"/>
    <hyperlink ref="K2" location="sub_1000" display="sub_1000"/>
  </hyperlinks>
  <pageMargins left="0.51181102362204722" right="0.31496062992125984" top="0.15748031496062992" bottom="0.15748031496062992" header="0.31496062992125984" footer="0.31496062992125984"/>
  <pageSetup paperSize="9" scale="50" fitToHeight="4" orientation="landscape" horizontalDpi="180" verticalDpi="180" r:id="rId4"/>
  <rowBreaks count="2" manualBreakCount="2">
    <brk id="56" max="10" man="1"/>
    <brk id="128" max="10" man="1"/>
  </row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view="pageBreakPreview" zoomScale="70" zoomScaleSheetLayoutView="70" workbookViewId="0">
      <selection activeCell="F31" sqref="F31"/>
    </sheetView>
  </sheetViews>
  <sheetFormatPr defaultRowHeight="15"/>
  <cols>
    <col min="2" max="2" width="42.42578125" customWidth="1"/>
    <col min="3" max="3" width="21.7109375" customWidth="1"/>
    <col min="4" max="4" width="15.85546875" customWidth="1"/>
    <col min="5" max="5" width="34.42578125" customWidth="1"/>
    <col min="6" max="6" width="33.28515625" customWidth="1"/>
    <col min="7" max="7" width="13" bestFit="1" customWidth="1"/>
  </cols>
  <sheetData>
    <row r="1" spans="1:7">
      <c r="A1" s="5"/>
      <c r="B1" s="5"/>
      <c r="C1" s="5"/>
      <c r="D1" s="59"/>
      <c r="E1" s="59"/>
      <c r="F1" s="6" t="s">
        <v>219</v>
      </c>
    </row>
    <row r="2" spans="1:7">
      <c r="A2" s="5"/>
      <c r="B2" s="5"/>
      <c r="C2" s="5"/>
      <c r="D2" s="59"/>
      <c r="E2" s="59"/>
      <c r="F2" s="7" t="s">
        <v>1</v>
      </c>
    </row>
    <row r="3" spans="1:7" ht="9.75" customHeight="1">
      <c r="A3" s="5"/>
      <c r="B3" s="5"/>
      <c r="C3" s="5"/>
      <c r="D3" s="59"/>
      <c r="E3" s="59"/>
      <c r="F3" s="6" t="s">
        <v>2</v>
      </c>
    </row>
    <row r="4" spans="1:7">
      <c r="A4" s="5"/>
      <c r="B4" s="5"/>
      <c r="C4" s="5"/>
      <c r="D4" s="59"/>
      <c r="E4" s="59"/>
      <c r="F4" s="6" t="s">
        <v>3</v>
      </c>
    </row>
    <row r="5" spans="1:7" ht="38.25" customHeight="1">
      <c r="A5" s="82" t="s">
        <v>64</v>
      </c>
      <c r="B5" s="82"/>
      <c r="C5" s="82"/>
      <c r="D5" s="82"/>
      <c r="E5" s="82"/>
      <c r="F5" s="82"/>
    </row>
    <row r="6" spans="1:7" ht="15.75" thickBot="1">
      <c r="A6" s="5"/>
      <c r="B6" s="5"/>
      <c r="C6" s="5"/>
      <c r="D6" s="5"/>
      <c r="E6" s="5"/>
      <c r="F6" s="5"/>
    </row>
    <row r="7" spans="1:7" ht="60.75" customHeight="1" thickBot="1">
      <c r="A7" s="100" t="s">
        <v>41</v>
      </c>
      <c r="B7" s="100"/>
      <c r="C7" s="47" t="s">
        <v>42</v>
      </c>
      <c r="D7" s="102" t="s">
        <v>44</v>
      </c>
      <c r="E7" s="104" t="s">
        <v>45</v>
      </c>
      <c r="F7" s="105"/>
    </row>
    <row r="8" spans="1:7" ht="30" customHeight="1">
      <c r="A8" s="100"/>
      <c r="B8" s="101"/>
      <c r="C8" s="48" t="s">
        <v>43</v>
      </c>
      <c r="D8" s="103"/>
      <c r="E8" s="106"/>
      <c r="F8" s="107"/>
    </row>
    <row r="9" spans="1:7" ht="87.75" customHeight="1">
      <c r="A9" s="31"/>
      <c r="B9" s="32"/>
      <c r="C9" s="49"/>
      <c r="D9" s="49"/>
      <c r="E9" s="55" t="s">
        <v>215</v>
      </c>
      <c r="F9" s="43" t="s">
        <v>216</v>
      </c>
    </row>
    <row r="10" spans="1:7" ht="30" hidden="1" customHeight="1">
      <c r="A10" s="31"/>
      <c r="B10" s="32"/>
      <c r="C10" s="34" t="s">
        <v>139</v>
      </c>
      <c r="D10" s="34" t="s">
        <v>139</v>
      </c>
      <c r="E10" s="34" t="s">
        <v>139</v>
      </c>
      <c r="F10" s="36" t="s">
        <v>139</v>
      </c>
    </row>
    <row r="11" spans="1:7" ht="47.25">
      <c r="A11" s="97" t="s">
        <v>46</v>
      </c>
      <c r="B11" s="33" t="s">
        <v>47</v>
      </c>
      <c r="C11" s="37"/>
      <c r="D11" s="37"/>
      <c r="E11" s="35"/>
      <c r="F11" s="25"/>
      <c r="G11" s="30"/>
    </row>
    <row r="12" spans="1:7" ht="15.75">
      <c r="A12" s="98"/>
      <c r="B12" s="33" t="s">
        <v>23</v>
      </c>
      <c r="C12" s="56">
        <f>'Прил 5'!D10*1000*0.614</f>
        <v>28040.766</v>
      </c>
      <c r="D12" s="56">
        <f>'[1]Приложение 2  '!$S$11</f>
        <v>555</v>
      </c>
      <c r="E12" s="56">
        <f>C12/D12</f>
        <v>50.523902702702699</v>
      </c>
      <c r="F12" s="57">
        <f>C12/D12</f>
        <v>50.523902702702699</v>
      </c>
    </row>
    <row r="13" spans="1:7" ht="15.75">
      <c r="A13" s="99"/>
      <c r="B13" s="33" t="s">
        <v>48</v>
      </c>
      <c r="C13" s="56">
        <f>C12</f>
        <v>28040.766</v>
      </c>
      <c r="D13" s="56">
        <f>D12</f>
        <v>555</v>
      </c>
      <c r="E13" s="56">
        <f t="shared" ref="E13:F13" si="0">E12</f>
        <v>50.523902702702699</v>
      </c>
      <c r="F13" s="56">
        <f t="shared" si="0"/>
        <v>50.523902702702699</v>
      </c>
    </row>
    <row r="14" spans="1:7" ht="47.25">
      <c r="A14" s="23" t="s">
        <v>49</v>
      </c>
      <c r="B14" s="33" t="s">
        <v>50</v>
      </c>
      <c r="C14" s="56"/>
      <c r="D14" s="56"/>
      <c r="E14" s="56"/>
      <c r="F14" s="57"/>
    </row>
    <row r="15" spans="1:7" ht="47.25">
      <c r="A15" s="97" t="s">
        <v>51</v>
      </c>
      <c r="B15" s="33" t="s">
        <v>52</v>
      </c>
      <c r="C15" s="56" t="s">
        <v>217</v>
      </c>
      <c r="D15" s="56" t="s">
        <v>217</v>
      </c>
      <c r="E15" s="56" t="s">
        <v>217</v>
      </c>
      <c r="F15" s="57" t="s">
        <v>217</v>
      </c>
    </row>
    <row r="16" spans="1:7" ht="15.75">
      <c r="A16" s="98"/>
      <c r="B16" s="33" t="s">
        <v>53</v>
      </c>
      <c r="C16" s="56"/>
      <c r="D16" s="56"/>
      <c r="E16" s="56"/>
      <c r="F16" s="57"/>
      <c r="G16" s="30"/>
    </row>
    <row r="17" spans="1:6" ht="15.75">
      <c r="A17" s="98"/>
      <c r="B17" s="33" t="s">
        <v>54</v>
      </c>
      <c r="C17" s="56"/>
      <c r="D17" s="56"/>
      <c r="E17" s="56"/>
      <c r="F17" s="57"/>
    </row>
    <row r="18" spans="1:6" ht="15.75">
      <c r="A18" s="98"/>
      <c r="B18" s="33" t="s">
        <v>55</v>
      </c>
      <c r="C18" s="56"/>
      <c r="D18" s="56"/>
      <c r="E18" s="56"/>
      <c r="F18" s="57"/>
    </row>
    <row r="19" spans="1:6" ht="78.75">
      <c r="A19" s="98"/>
      <c r="B19" s="33" t="s">
        <v>56</v>
      </c>
      <c r="C19" s="56"/>
      <c r="D19" s="56"/>
      <c r="E19" s="56"/>
      <c r="F19" s="57"/>
    </row>
    <row r="20" spans="1:6" ht="47.25">
      <c r="A20" s="99"/>
      <c r="B20" s="33" t="s">
        <v>57</v>
      </c>
      <c r="C20" s="56"/>
      <c r="D20" s="56"/>
      <c r="E20" s="56"/>
      <c r="F20" s="57"/>
    </row>
    <row r="21" spans="1:6" ht="47.25">
      <c r="A21" s="97" t="s">
        <v>58</v>
      </c>
      <c r="B21" s="33" t="s">
        <v>59</v>
      </c>
      <c r="C21" s="56"/>
      <c r="D21" s="56"/>
      <c r="E21" s="56"/>
      <c r="F21" s="57"/>
    </row>
    <row r="22" spans="1:6" ht="15.75">
      <c r="A22" s="98"/>
      <c r="B22" s="33" t="s">
        <v>23</v>
      </c>
      <c r="C22" s="56">
        <f>'Прил 5'!D10*1000*0.322</f>
        <v>14705.418</v>
      </c>
      <c r="D22" s="56">
        <f>'[1]Приложение 2  '!$S$19</f>
        <v>555</v>
      </c>
      <c r="E22" s="56">
        <f>C22/D22</f>
        <v>26.496248648648649</v>
      </c>
      <c r="F22" s="57">
        <f>C22/D22</f>
        <v>26.496248648648649</v>
      </c>
    </row>
    <row r="23" spans="1:6" ht="15.75">
      <c r="A23" s="99"/>
      <c r="B23" s="33" t="s">
        <v>48</v>
      </c>
      <c r="C23" s="56">
        <f>C22</f>
        <v>14705.418</v>
      </c>
      <c r="D23" s="56">
        <f t="shared" ref="D23:F23" si="1">D22</f>
        <v>555</v>
      </c>
      <c r="E23" s="56">
        <f t="shared" si="1"/>
        <v>26.496248648648649</v>
      </c>
      <c r="F23" s="56">
        <f t="shared" si="1"/>
        <v>26.496248648648649</v>
      </c>
    </row>
    <row r="24" spans="1:6" ht="78.75">
      <c r="A24" s="97" t="s">
        <v>60</v>
      </c>
      <c r="B24" s="33" t="s">
        <v>61</v>
      </c>
      <c r="C24" s="56"/>
      <c r="D24" s="56"/>
      <c r="E24" s="56"/>
      <c r="F24" s="57"/>
    </row>
    <row r="25" spans="1:6" ht="15.75">
      <c r="A25" s="98"/>
      <c r="B25" s="33" t="s">
        <v>23</v>
      </c>
      <c r="C25" s="56">
        <f>'Прил 5'!D10*1000*0.047</f>
        <v>2146.4430000000002</v>
      </c>
      <c r="D25" s="56">
        <f>'[1]Приложение 2  '!$S$20</f>
        <v>555</v>
      </c>
      <c r="E25" s="56">
        <f>C25/D25</f>
        <v>3.8674648648648651</v>
      </c>
      <c r="F25" s="57">
        <f>C25/D25</f>
        <v>3.8674648648648651</v>
      </c>
    </row>
    <row r="26" spans="1:6" ht="15.75">
      <c r="A26" s="99"/>
      <c r="B26" s="33" t="s">
        <v>48</v>
      </c>
      <c r="C26" s="56">
        <f>C25</f>
        <v>2146.4430000000002</v>
      </c>
      <c r="D26" s="56">
        <f t="shared" ref="D26:F26" si="2">D25</f>
        <v>555</v>
      </c>
      <c r="E26" s="56">
        <f t="shared" si="2"/>
        <v>3.8674648648648651</v>
      </c>
      <c r="F26" s="56">
        <f t="shared" si="2"/>
        <v>3.8674648648648651</v>
      </c>
    </row>
    <row r="27" spans="1:6" ht="141.75">
      <c r="A27" s="97" t="s">
        <v>62</v>
      </c>
      <c r="B27" s="33" t="s">
        <v>63</v>
      </c>
      <c r="C27" s="56"/>
      <c r="D27" s="56"/>
      <c r="E27" s="56"/>
      <c r="F27" s="57"/>
    </row>
    <row r="28" spans="1:6" ht="15.75">
      <c r="A28" s="98"/>
      <c r="B28" s="33" t="s">
        <v>23</v>
      </c>
      <c r="C28" s="56">
        <f>'Прил 5'!D10*1000*0.017</f>
        <v>776.37300000000005</v>
      </c>
      <c r="D28" s="56">
        <f>'[1]Приложение 2  '!$S$21</f>
        <v>555</v>
      </c>
      <c r="E28" s="56">
        <f>C28/D28</f>
        <v>1.3988702702702704</v>
      </c>
      <c r="F28" s="57">
        <f>C28/D28</f>
        <v>1.3988702702702704</v>
      </c>
    </row>
    <row r="29" spans="1:6" ht="16.5" thickBot="1">
      <c r="A29" s="99"/>
      <c r="B29" s="33" t="s">
        <v>48</v>
      </c>
      <c r="C29" s="58">
        <f>C28</f>
        <v>776.37300000000005</v>
      </c>
      <c r="D29" s="58">
        <f t="shared" ref="D29" si="3">D28</f>
        <v>555</v>
      </c>
      <c r="E29" s="58">
        <f>E28</f>
        <v>1.3988702702702704</v>
      </c>
      <c r="F29" s="58">
        <f>F28</f>
        <v>1.3988702702702704</v>
      </c>
    </row>
    <row r="30" spans="1:6">
      <c r="A30" s="5"/>
      <c r="B30" s="5"/>
      <c r="C30" s="5"/>
      <c r="D30" s="5"/>
      <c r="E30" s="5"/>
      <c r="F30" s="5"/>
    </row>
    <row r="31" spans="1:6">
      <c r="A31" s="8"/>
      <c r="B31" s="5"/>
      <c r="C31" s="5"/>
      <c r="D31" s="5"/>
      <c r="E31" s="5"/>
      <c r="F31" s="5"/>
    </row>
    <row r="32" spans="1:6" ht="15.75" customHeight="1">
      <c r="A32" s="108" t="s">
        <v>36</v>
      </c>
      <c r="B32" s="108"/>
      <c r="C32" s="108"/>
      <c r="D32" s="108"/>
      <c r="E32" s="108"/>
      <c r="F32" s="108"/>
    </row>
    <row r="33" spans="1:6" ht="35.25" customHeight="1">
      <c r="A33" s="109" t="s">
        <v>65</v>
      </c>
      <c r="B33" s="109"/>
      <c r="C33" s="109"/>
      <c r="D33" s="109"/>
      <c r="E33" s="109"/>
      <c r="F33" s="109"/>
    </row>
  </sheetData>
  <mergeCells count="11">
    <mergeCell ref="A21:A23"/>
    <mergeCell ref="A24:A26"/>
    <mergeCell ref="A27:A29"/>
    <mergeCell ref="A32:F32"/>
    <mergeCell ref="A33:F33"/>
    <mergeCell ref="A15:A20"/>
    <mergeCell ref="A7:B8"/>
    <mergeCell ref="A5:F5"/>
    <mergeCell ref="A11:A13"/>
    <mergeCell ref="D7:D8"/>
    <mergeCell ref="E7:F8"/>
  </mergeCells>
  <hyperlinks>
    <hyperlink ref="C7" location="sub_444" display="sub_444"/>
    <hyperlink ref="A33" r:id="rId1" display="garantf1://70129430.1100/"/>
    <hyperlink ref="F2" location="sub_1000" display="sub_1000"/>
  </hyperlinks>
  <pageMargins left="0.7" right="0.7" top="0.75" bottom="0.75" header="0.3" footer="0.3"/>
  <pageSetup paperSize="9" scale="55" orientation="portrait" horizontalDpi="180" verticalDpi="180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view="pageBreakPreview" zoomScale="80" zoomScaleSheetLayoutView="80" workbookViewId="0">
      <selection activeCell="C19" sqref="C19"/>
    </sheetView>
  </sheetViews>
  <sheetFormatPr defaultRowHeight="15"/>
  <cols>
    <col min="2" max="2" width="44.7109375" customWidth="1"/>
    <col min="3" max="3" width="20.5703125" customWidth="1"/>
    <col min="4" max="4" width="18.42578125" customWidth="1"/>
  </cols>
  <sheetData>
    <row r="1" spans="1:5">
      <c r="A1" s="5"/>
      <c r="B1" s="5"/>
      <c r="C1" s="5"/>
      <c r="D1" s="6" t="s">
        <v>134</v>
      </c>
      <c r="E1" s="4"/>
    </row>
    <row r="2" spans="1:5">
      <c r="A2" s="5"/>
      <c r="B2" s="5"/>
      <c r="C2" s="5"/>
      <c r="D2" s="7" t="s">
        <v>1</v>
      </c>
      <c r="E2" s="4"/>
    </row>
    <row r="3" spans="1:5">
      <c r="A3" s="5"/>
      <c r="B3" s="5"/>
      <c r="C3" s="5"/>
      <c r="D3" s="6" t="s">
        <v>2</v>
      </c>
      <c r="E3" s="4"/>
    </row>
    <row r="4" spans="1:5">
      <c r="A4" s="5"/>
      <c r="B4" s="5"/>
      <c r="C4" s="5"/>
      <c r="D4" s="6" t="s">
        <v>3</v>
      </c>
      <c r="E4" s="4"/>
    </row>
    <row r="5" spans="1:5">
      <c r="A5" s="5"/>
      <c r="B5" s="5"/>
      <c r="C5" s="5"/>
      <c r="D5" s="5"/>
    </row>
    <row r="6" spans="1:5" ht="42.75" customHeight="1">
      <c r="A6" s="82" t="s">
        <v>66</v>
      </c>
      <c r="B6" s="82"/>
      <c r="C6" s="82"/>
      <c r="D6" s="82"/>
    </row>
    <row r="7" spans="1:5">
      <c r="A7" s="5"/>
      <c r="B7" s="5"/>
      <c r="C7" s="5"/>
      <c r="D7" s="5" t="s">
        <v>67</v>
      </c>
    </row>
    <row r="8" spans="1:5">
      <c r="A8" s="5"/>
      <c r="B8" s="5"/>
      <c r="C8" s="5"/>
      <c r="D8" s="5"/>
    </row>
    <row r="9" spans="1:5" ht="63">
      <c r="A9" s="26"/>
      <c r="B9" s="11" t="s">
        <v>68</v>
      </c>
      <c r="C9" s="11" t="s">
        <v>69</v>
      </c>
      <c r="D9" s="11" t="s">
        <v>70</v>
      </c>
    </row>
    <row r="10" spans="1:5" ht="31.5">
      <c r="A10" s="110" t="s">
        <v>46</v>
      </c>
      <c r="B10" s="14" t="s">
        <v>71</v>
      </c>
      <c r="C10" s="17">
        <f>C12+C14+C15+C20</f>
        <v>7.6115000000000004</v>
      </c>
      <c r="D10" s="50">
        <f>D12+D14+D15+D20</f>
        <v>45.668999999999997</v>
      </c>
    </row>
    <row r="11" spans="1:5" ht="15.75">
      <c r="A11" s="111"/>
      <c r="B11" s="14" t="s">
        <v>72</v>
      </c>
      <c r="C11" s="17"/>
      <c r="D11" s="17"/>
    </row>
    <row r="12" spans="1:5" ht="15.75">
      <c r="A12" s="111"/>
      <c r="B12" s="14" t="s">
        <v>73</v>
      </c>
      <c r="C12" s="17"/>
      <c r="D12" s="17"/>
    </row>
    <row r="13" spans="1:5" ht="15.75">
      <c r="A13" s="111"/>
      <c r="B13" s="14" t="s">
        <v>74</v>
      </c>
      <c r="C13" s="17"/>
      <c r="D13" s="17"/>
    </row>
    <row r="14" spans="1:5" ht="15.75">
      <c r="A14" s="111"/>
      <c r="B14" s="14" t="s">
        <v>75</v>
      </c>
      <c r="C14" s="61">
        <v>5.5</v>
      </c>
      <c r="D14" s="17">
        <v>33</v>
      </c>
    </row>
    <row r="15" spans="1:5" ht="15.75">
      <c r="A15" s="111"/>
      <c r="B15" s="14" t="s">
        <v>76</v>
      </c>
      <c r="C15" s="17">
        <v>1.7765</v>
      </c>
      <c r="D15" s="17">
        <f>D14*0.323</f>
        <v>10.659000000000001</v>
      </c>
    </row>
    <row r="16" spans="1:5" ht="15.75">
      <c r="A16" s="111"/>
      <c r="B16" s="14" t="s">
        <v>77</v>
      </c>
      <c r="C16" s="17"/>
      <c r="D16" s="17"/>
    </row>
    <row r="17" spans="1:4" ht="15.75">
      <c r="A17" s="111"/>
      <c r="B17" s="14" t="s">
        <v>78</v>
      </c>
      <c r="C17" s="17"/>
      <c r="D17" s="17"/>
    </row>
    <row r="18" spans="1:4" ht="31.5">
      <c r="A18" s="111"/>
      <c r="B18" s="14" t="s">
        <v>79</v>
      </c>
      <c r="C18" s="17"/>
      <c r="D18" s="17"/>
    </row>
    <row r="19" spans="1:4" ht="47.25">
      <c r="A19" s="111"/>
      <c r="B19" s="14" t="s">
        <v>80</v>
      </c>
      <c r="C19" s="17"/>
      <c r="D19" s="17"/>
    </row>
    <row r="20" spans="1:4" ht="31.5">
      <c r="A20" s="111"/>
      <c r="B20" s="14" t="s">
        <v>81</v>
      </c>
      <c r="C20" s="17">
        <f>C22+C23+C24+C25+C26+C27</f>
        <v>0.33500000000000002</v>
      </c>
      <c r="D20" s="50">
        <f>D22+D23+D24+D25+D26+D27</f>
        <v>2.0100000000000002</v>
      </c>
    </row>
    <row r="21" spans="1:4" ht="15.75">
      <c r="A21" s="111"/>
      <c r="B21" s="14" t="s">
        <v>72</v>
      </c>
      <c r="C21" s="17"/>
      <c r="D21" s="17"/>
    </row>
    <row r="22" spans="1:4" ht="15.75">
      <c r="A22" s="111"/>
      <c r="B22" s="14" t="s">
        <v>82</v>
      </c>
      <c r="C22" s="17">
        <v>0.33500000000000002</v>
      </c>
      <c r="D22" s="17">
        <f>C22*6</f>
        <v>2.0100000000000002</v>
      </c>
    </row>
    <row r="23" spans="1:4" ht="31.5">
      <c r="A23" s="111"/>
      <c r="B23" s="14" t="s">
        <v>83</v>
      </c>
      <c r="C23" s="17"/>
      <c r="D23" s="17"/>
    </row>
    <row r="24" spans="1:4" ht="31.5">
      <c r="A24" s="111"/>
      <c r="B24" s="14" t="s">
        <v>84</v>
      </c>
      <c r="C24" s="17"/>
      <c r="D24" s="17"/>
    </row>
    <row r="25" spans="1:4" ht="15.75">
      <c r="A25" s="111"/>
      <c r="B25" s="14" t="s">
        <v>85</v>
      </c>
      <c r="C25" s="17"/>
      <c r="D25" s="17"/>
    </row>
    <row r="26" spans="1:4" ht="15.75">
      <c r="A26" s="111"/>
      <c r="B26" s="14" t="s">
        <v>86</v>
      </c>
      <c r="C26" s="17"/>
      <c r="D26" s="17"/>
    </row>
    <row r="27" spans="1:4" ht="31.5">
      <c r="A27" s="111"/>
      <c r="B27" s="14" t="s">
        <v>87</v>
      </c>
      <c r="C27" s="17"/>
      <c r="D27" s="17"/>
    </row>
    <row r="28" spans="1:4" ht="15.75">
      <c r="A28" s="111"/>
      <c r="B28" s="14" t="s">
        <v>88</v>
      </c>
      <c r="C28" s="17"/>
      <c r="D28" s="17"/>
    </row>
    <row r="29" spans="1:4" ht="15.75">
      <c r="A29" s="111"/>
      <c r="B29" s="14" t="s">
        <v>72</v>
      </c>
      <c r="C29" s="17"/>
      <c r="D29" s="17"/>
    </row>
    <row r="30" spans="1:4" ht="15.75">
      <c r="A30" s="111"/>
      <c r="B30" s="14" t="s">
        <v>89</v>
      </c>
      <c r="C30" s="17"/>
      <c r="D30" s="17"/>
    </row>
    <row r="31" spans="1:4" ht="15.75">
      <c r="A31" s="111"/>
      <c r="B31" s="14" t="s">
        <v>90</v>
      </c>
      <c r="C31" s="17"/>
      <c r="D31" s="17"/>
    </row>
    <row r="32" spans="1:4" ht="15.75">
      <c r="A32" s="111"/>
      <c r="B32" s="14" t="s">
        <v>91</v>
      </c>
      <c r="C32" s="17"/>
      <c r="D32" s="17"/>
    </row>
    <row r="33" spans="1:4" ht="31.5">
      <c r="A33" s="112"/>
      <c r="B33" s="14" t="s">
        <v>92</v>
      </c>
      <c r="C33" s="17"/>
      <c r="D33" s="17"/>
    </row>
    <row r="34" spans="1:4" ht="94.5">
      <c r="A34" s="11" t="s">
        <v>49</v>
      </c>
      <c r="B34" s="14" t="s">
        <v>93</v>
      </c>
      <c r="C34" s="17"/>
      <c r="D34" s="17"/>
    </row>
    <row r="35" spans="1:4" ht="15.75">
      <c r="A35" s="84" t="s">
        <v>51</v>
      </c>
      <c r="B35" s="14" t="s">
        <v>94</v>
      </c>
      <c r="C35" s="74">
        <f>C10+C34</f>
        <v>7.6115000000000004</v>
      </c>
      <c r="D35" s="74">
        <f>D10+D34</f>
        <v>45.668999999999997</v>
      </c>
    </row>
    <row r="36" spans="1:4" ht="31.5">
      <c r="A36" s="84"/>
      <c r="B36" s="14" t="s">
        <v>95</v>
      </c>
      <c r="C36" s="74"/>
      <c r="D36" s="74"/>
    </row>
  </sheetData>
  <mergeCells count="5">
    <mergeCell ref="A35:A36"/>
    <mergeCell ref="C35:C36"/>
    <mergeCell ref="D35:D36"/>
    <mergeCell ref="A6:D6"/>
    <mergeCell ref="A10:A33"/>
  </mergeCells>
  <hyperlinks>
    <hyperlink ref="D2" location="sub_1000" display="sub_1000"/>
  </hyperlinks>
  <pageMargins left="0.7" right="0.7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view="pageBreakPreview" zoomScale="90" zoomScaleSheetLayoutView="90" workbookViewId="0">
      <selection activeCell="H8" sqref="G8:H8"/>
    </sheetView>
  </sheetViews>
  <sheetFormatPr defaultRowHeight="15"/>
  <cols>
    <col min="2" max="2" width="45.85546875" customWidth="1"/>
    <col min="3" max="3" width="32.42578125" customWidth="1"/>
    <col min="4" max="4" width="32.28515625" customWidth="1"/>
  </cols>
  <sheetData>
    <row r="1" spans="1:4">
      <c r="A1" s="5"/>
      <c r="B1" s="5"/>
      <c r="C1" s="5"/>
      <c r="D1" s="6" t="s">
        <v>135</v>
      </c>
    </row>
    <row r="2" spans="1:4">
      <c r="A2" s="5"/>
      <c r="B2" s="5"/>
      <c r="C2" s="5"/>
      <c r="D2" s="7" t="s">
        <v>1</v>
      </c>
    </row>
    <row r="3" spans="1:4">
      <c r="A3" s="5"/>
      <c r="B3" s="5"/>
      <c r="C3" s="5"/>
      <c r="D3" s="6" t="s">
        <v>2</v>
      </c>
    </row>
    <row r="4" spans="1:4">
      <c r="A4" s="5"/>
      <c r="B4" s="5"/>
      <c r="C4" s="5"/>
      <c r="D4" s="6" t="s">
        <v>3</v>
      </c>
    </row>
    <row r="5" spans="1:4">
      <c r="A5" s="5"/>
      <c r="B5" s="5"/>
      <c r="C5" s="5"/>
      <c r="D5" s="5"/>
    </row>
    <row r="6" spans="1:4" ht="39" customHeight="1">
      <c r="A6" s="82" t="s">
        <v>101</v>
      </c>
      <c r="B6" s="82"/>
      <c r="C6" s="82"/>
      <c r="D6" s="82"/>
    </row>
    <row r="7" spans="1:4">
      <c r="A7" s="5"/>
      <c r="B7" s="5"/>
      <c r="C7" s="5"/>
      <c r="D7" s="5"/>
    </row>
    <row r="8" spans="1:4" ht="47.25">
      <c r="A8" s="84" t="s">
        <v>41</v>
      </c>
      <c r="B8" s="84"/>
      <c r="C8" s="11" t="s">
        <v>96</v>
      </c>
      <c r="D8" s="84" t="s">
        <v>97</v>
      </c>
    </row>
    <row r="9" spans="1:4" ht="15.75">
      <c r="A9" s="84"/>
      <c r="B9" s="84"/>
      <c r="C9" s="11" t="s">
        <v>67</v>
      </c>
      <c r="D9" s="84"/>
    </row>
    <row r="10" spans="1:4" ht="31.5">
      <c r="A10" s="11" t="s">
        <v>46</v>
      </c>
      <c r="B10" s="14" t="s">
        <v>98</v>
      </c>
      <c r="C10" s="26">
        <v>0</v>
      </c>
      <c r="D10" s="26">
        <v>0</v>
      </c>
    </row>
    <row r="11" spans="1:4" ht="63">
      <c r="A11" s="11" t="s">
        <v>49</v>
      </c>
      <c r="B11" s="14" t="s">
        <v>99</v>
      </c>
      <c r="C11" s="26">
        <v>0</v>
      </c>
      <c r="D11" s="26">
        <v>0</v>
      </c>
    </row>
    <row r="12" spans="1:4" ht="47.25">
      <c r="A12" s="11" t="s">
        <v>51</v>
      </c>
      <c r="B12" s="14" t="s">
        <v>100</v>
      </c>
      <c r="C12" s="26">
        <v>0</v>
      </c>
      <c r="D12" s="26">
        <v>0</v>
      </c>
    </row>
  </sheetData>
  <mergeCells count="3">
    <mergeCell ref="A8:B9"/>
    <mergeCell ref="D8:D9"/>
    <mergeCell ref="A6:D6"/>
  </mergeCells>
  <hyperlinks>
    <hyperlink ref="D2" location="sub_1000" display="sub_1000"/>
  </hyperlink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view="pageBreakPreview" zoomScale="90" zoomScaleSheetLayoutView="90" workbookViewId="0">
      <selection activeCell="B24" sqref="B24"/>
    </sheetView>
  </sheetViews>
  <sheetFormatPr defaultRowHeight="15"/>
  <cols>
    <col min="1" max="1" width="9.140625" customWidth="1"/>
    <col min="2" max="2" width="55.85546875" customWidth="1"/>
    <col min="3" max="3" width="20.7109375" customWidth="1"/>
    <col min="4" max="4" width="24.28515625" customWidth="1"/>
    <col min="5" max="5" width="34.28515625" customWidth="1"/>
  </cols>
  <sheetData>
    <row r="1" spans="1:5">
      <c r="A1" s="5"/>
      <c r="B1" s="5"/>
      <c r="C1" s="5"/>
      <c r="D1" s="5"/>
      <c r="E1" s="6" t="s">
        <v>136</v>
      </c>
    </row>
    <row r="2" spans="1:5">
      <c r="A2" s="5"/>
      <c r="B2" s="5"/>
      <c r="C2" s="5"/>
      <c r="D2" s="5"/>
      <c r="E2" s="7" t="s">
        <v>1</v>
      </c>
    </row>
    <row r="3" spans="1:5">
      <c r="A3" s="5"/>
      <c r="B3" s="5"/>
      <c r="C3" s="5"/>
      <c r="D3" s="5"/>
      <c r="E3" s="6" t="s">
        <v>2</v>
      </c>
    </row>
    <row r="4" spans="1:5">
      <c r="A4" s="5"/>
      <c r="B4" s="5"/>
      <c r="C4" s="5"/>
      <c r="D4" s="5"/>
      <c r="E4" s="6" t="s">
        <v>3</v>
      </c>
    </row>
    <row r="5" spans="1:5">
      <c r="A5" s="5"/>
      <c r="B5" s="5"/>
      <c r="C5" s="5"/>
      <c r="D5" s="5"/>
      <c r="E5" s="5"/>
    </row>
    <row r="6" spans="1:5">
      <c r="A6" s="5"/>
      <c r="B6" s="5"/>
      <c r="C6" s="5"/>
      <c r="D6" s="5"/>
      <c r="E6" s="5"/>
    </row>
    <row r="7" spans="1:5">
      <c r="A7" s="82" t="s">
        <v>110</v>
      </c>
      <c r="B7" s="82"/>
      <c r="C7" s="82"/>
      <c r="D7" s="82"/>
      <c r="E7" s="82"/>
    </row>
    <row r="8" spans="1:5">
      <c r="A8" s="82"/>
      <c r="B8" s="82"/>
      <c r="C8" s="82"/>
      <c r="D8" s="82"/>
      <c r="E8" s="82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 ht="173.25">
      <c r="A11" s="26"/>
      <c r="B11" s="11" t="s">
        <v>41</v>
      </c>
      <c r="C11" s="11" t="s">
        <v>102</v>
      </c>
      <c r="D11" s="11" t="s">
        <v>103</v>
      </c>
      <c r="E11" s="11" t="s">
        <v>104</v>
      </c>
    </row>
    <row r="12" spans="1:5" ht="15.75">
      <c r="A12" s="110" t="s">
        <v>46</v>
      </c>
      <c r="B12" s="14" t="s">
        <v>105</v>
      </c>
      <c r="C12" s="38"/>
      <c r="D12" s="38"/>
      <c r="E12" s="38"/>
    </row>
    <row r="13" spans="1:5" ht="15.75">
      <c r="A13" s="111"/>
      <c r="B13" s="14" t="s">
        <v>106</v>
      </c>
      <c r="C13" s="38"/>
      <c r="D13" s="38"/>
      <c r="E13" s="38"/>
    </row>
    <row r="14" spans="1:5" ht="15.75">
      <c r="A14" s="111"/>
      <c r="B14" s="14" t="s">
        <v>107</v>
      </c>
      <c r="C14" s="39"/>
      <c r="D14" s="38"/>
      <c r="E14" s="38"/>
    </row>
    <row r="15" spans="1:5" ht="15.75">
      <c r="A15" s="112"/>
      <c r="B15" s="14" t="s">
        <v>108</v>
      </c>
      <c r="C15" s="39"/>
      <c r="D15" s="38"/>
      <c r="E15" s="38"/>
    </row>
    <row r="16" spans="1:5" ht="15.75">
      <c r="A16" s="110" t="s">
        <v>49</v>
      </c>
      <c r="B16" s="14" t="s">
        <v>109</v>
      </c>
      <c r="C16" s="39"/>
      <c r="D16" s="38"/>
      <c r="E16" s="38"/>
    </row>
    <row r="17" spans="1:5" ht="15.75">
      <c r="A17" s="111"/>
      <c r="B17" s="14" t="s">
        <v>106</v>
      </c>
      <c r="C17" s="39"/>
      <c r="D17" s="38"/>
      <c r="E17" s="38"/>
    </row>
    <row r="18" spans="1:5" ht="15.75">
      <c r="A18" s="111"/>
      <c r="B18" s="14" t="s">
        <v>107</v>
      </c>
      <c r="C18" s="38"/>
      <c r="D18" s="38"/>
      <c r="E18" s="38"/>
    </row>
    <row r="19" spans="1:5" ht="15.75">
      <c r="A19" s="112"/>
      <c r="B19" s="14" t="s">
        <v>108</v>
      </c>
      <c r="C19" s="39"/>
      <c r="D19" s="38"/>
      <c r="E19" s="38"/>
    </row>
  </sheetData>
  <mergeCells count="3">
    <mergeCell ref="A7:E8"/>
    <mergeCell ref="A12:A15"/>
    <mergeCell ref="A16:A19"/>
  </mergeCells>
  <hyperlinks>
    <hyperlink ref="E2" location="sub_1000" display="sub_1000"/>
  </hyperlink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view="pageBreakPreview" zoomScale="80" zoomScaleSheetLayoutView="80" workbookViewId="0">
      <selection activeCell="J28" sqref="J28"/>
    </sheetView>
  </sheetViews>
  <sheetFormatPr defaultRowHeight="15"/>
  <cols>
    <col min="2" max="2" width="64.7109375" customWidth="1"/>
    <col min="9" max="9" width="8.7109375" customWidth="1"/>
    <col min="10" max="10" width="14.140625" bestFit="1" customWidth="1"/>
  </cols>
  <sheetData>
    <row r="1" spans="1:11">
      <c r="A1" s="5"/>
      <c r="B1" s="5"/>
      <c r="C1" s="5"/>
      <c r="D1" s="5"/>
      <c r="E1" s="5"/>
      <c r="F1" s="5"/>
      <c r="G1" s="5"/>
      <c r="H1" s="5"/>
      <c r="I1" s="5"/>
      <c r="J1" s="5"/>
      <c r="K1" s="6" t="s">
        <v>137</v>
      </c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7" t="s">
        <v>1</v>
      </c>
    </row>
    <row r="3" spans="1:11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>
      <c r="A4" s="5"/>
      <c r="B4" s="5"/>
      <c r="C4" s="5"/>
      <c r="D4" s="5"/>
      <c r="E4" s="5"/>
      <c r="F4" s="5"/>
      <c r="G4" s="5"/>
      <c r="H4" s="5"/>
      <c r="I4" s="5"/>
      <c r="J4" s="5"/>
      <c r="K4" s="6" t="s">
        <v>3</v>
      </c>
    </row>
    <row r="5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15" t="s">
        <v>129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</row>
    <row r="8" spans="1:11" ht="35.25" customHeight="1">
      <c r="A8" s="115" t="s">
        <v>128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30" customHeight="1">
      <c r="A11" s="114"/>
      <c r="B11" s="84" t="s">
        <v>111</v>
      </c>
      <c r="C11" s="84" t="s">
        <v>112</v>
      </c>
      <c r="D11" s="84"/>
      <c r="E11" s="84"/>
      <c r="F11" s="84" t="s">
        <v>113</v>
      </c>
      <c r="G11" s="84"/>
      <c r="H11" s="84"/>
      <c r="I11" s="84" t="s">
        <v>114</v>
      </c>
      <c r="J11" s="84"/>
      <c r="K11" s="84"/>
    </row>
    <row r="12" spans="1:11" ht="31.5">
      <c r="A12" s="114"/>
      <c r="B12" s="84"/>
      <c r="C12" s="11" t="s">
        <v>106</v>
      </c>
      <c r="D12" s="11" t="s">
        <v>107</v>
      </c>
      <c r="E12" s="11" t="s">
        <v>115</v>
      </c>
      <c r="F12" s="11" t="s">
        <v>106</v>
      </c>
      <c r="G12" s="11" t="s">
        <v>107</v>
      </c>
      <c r="H12" s="11" t="s">
        <v>115</v>
      </c>
      <c r="I12" s="11" t="s">
        <v>106</v>
      </c>
      <c r="J12" s="11" t="s">
        <v>107</v>
      </c>
      <c r="K12" s="11" t="s">
        <v>115</v>
      </c>
    </row>
    <row r="13" spans="1:11" ht="15.75">
      <c r="A13" s="110" t="s">
        <v>46</v>
      </c>
      <c r="B13" s="15" t="s">
        <v>116</v>
      </c>
      <c r="C13" s="26"/>
      <c r="D13" s="26"/>
      <c r="E13" s="26"/>
      <c r="F13" s="26"/>
      <c r="G13" s="26"/>
      <c r="H13" s="26"/>
      <c r="I13" s="40"/>
      <c r="J13" s="40"/>
      <c r="K13" s="40"/>
    </row>
    <row r="14" spans="1:11" ht="15.75">
      <c r="A14" s="111"/>
      <c r="B14" s="15" t="s">
        <v>117</v>
      </c>
      <c r="C14" s="26"/>
      <c r="D14" s="26"/>
      <c r="E14" s="26"/>
      <c r="F14" s="26"/>
      <c r="G14" s="26"/>
      <c r="H14" s="26"/>
      <c r="I14" s="40"/>
      <c r="J14" s="40"/>
      <c r="K14" s="40"/>
    </row>
    <row r="15" spans="1:11" ht="15.75">
      <c r="A15" s="112"/>
      <c r="B15" s="19" t="s">
        <v>118</v>
      </c>
      <c r="C15" s="26"/>
      <c r="D15" s="26"/>
      <c r="E15" s="26"/>
      <c r="F15" s="26"/>
      <c r="G15" s="26"/>
      <c r="H15" s="26"/>
      <c r="I15" s="40"/>
      <c r="J15" s="40"/>
      <c r="K15" s="40"/>
    </row>
    <row r="16" spans="1:11" ht="15.75">
      <c r="A16" s="110" t="s">
        <v>49</v>
      </c>
      <c r="B16" s="15" t="s">
        <v>119</v>
      </c>
      <c r="C16" s="26"/>
      <c r="D16" s="26"/>
      <c r="E16" s="26"/>
      <c r="F16" s="26"/>
      <c r="G16" s="26"/>
      <c r="H16" s="26"/>
      <c r="I16" s="40"/>
      <c r="J16" s="40"/>
      <c r="K16" s="40"/>
    </row>
    <row r="17" spans="1:11" ht="15.75">
      <c r="A17" s="111"/>
      <c r="B17" s="15" t="s">
        <v>117</v>
      </c>
      <c r="C17" s="26"/>
      <c r="D17" s="26"/>
      <c r="E17" s="26"/>
      <c r="F17" s="26"/>
      <c r="G17" s="26"/>
      <c r="H17" s="26"/>
      <c r="I17" s="40"/>
      <c r="J17" s="40"/>
      <c r="K17" s="40"/>
    </row>
    <row r="18" spans="1:11" ht="15.75">
      <c r="A18" s="112"/>
      <c r="B18" s="19" t="s">
        <v>120</v>
      </c>
      <c r="C18" s="26"/>
      <c r="D18" s="26"/>
      <c r="E18" s="26"/>
      <c r="F18" s="26"/>
      <c r="G18" s="26"/>
      <c r="H18" s="26"/>
      <c r="I18" s="40"/>
      <c r="J18" s="40"/>
      <c r="K18" s="40"/>
    </row>
    <row r="19" spans="1:11" ht="15.75">
      <c r="A19" s="110" t="s">
        <v>51</v>
      </c>
      <c r="B19" s="15" t="s">
        <v>121</v>
      </c>
      <c r="C19" s="26"/>
      <c r="D19" s="26"/>
      <c r="E19" s="26"/>
      <c r="F19" s="26"/>
      <c r="G19" s="26"/>
      <c r="H19" s="26"/>
      <c r="I19" s="40"/>
      <c r="J19" s="40"/>
      <c r="K19" s="40"/>
    </row>
    <row r="20" spans="1:11" ht="15.75">
      <c r="A20" s="111"/>
      <c r="B20" s="15" t="s">
        <v>117</v>
      </c>
      <c r="C20" s="26"/>
      <c r="D20" s="26"/>
      <c r="E20" s="26"/>
      <c r="F20" s="26"/>
      <c r="G20" s="26"/>
      <c r="H20" s="26"/>
      <c r="I20" s="40"/>
      <c r="J20" s="40"/>
      <c r="K20" s="40"/>
    </row>
    <row r="21" spans="1:11" ht="15.75">
      <c r="A21" s="112"/>
      <c r="B21" s="15" t="s">
        <v>122</v>
      </c>
      <c r="C21" s="26"/>
      <c r="D21" s="26"/>
      <c r="E21" s="26"/>
      <c r="F21" s="26"/>
      <c r="G21" s="26"/>
      <c r="H21" s="26"/>
      <c r="I21" s="40"/>
      <c r="J21" s="40"/>
      <c r="K21" s="40"/>
    </row>
    <row r="22" spans="1:11" ht="15.75">
      <c r="A22" s="110" t="s">
        <v>58</v>
      </c>
      <c r="B22" s="15" t="s">
        <v>123</v>
      </c>
      <c r="C22" s="26"/>
      <c r="D22" s="26"/>
      <c r="E22" s="26"/>
      <c r="F22" s="26"/>
      <c r="G22" s="26"/>
      <c r="H22" s="26"/>
      <c r="I22" s="40"/>
      <c r="J22" s="40"/>
      <c r="K22" s="40"/>
    </row>
    <row r="23" spans="1:11" ht="15.75">
      <c r="A23" s="111"/>
      <c r="B23" s="15" t="s">
        <v>117</v>
      </c>
      <c r="C23" s="26"/>
      <c r="D23" s="26"/>
      <c r="E23" s="26"/>
      <c r="F23" s="26"/>
      <c r="G23" s="26"/>
      <c r="H23" s="26"/>
      <c r="I23" s="40"/>
      <c r="J23" s="40"/>
      <c r="K23" s="40"/>
    </row>
    <row r="24" spans="1:11" ht="15.75">
      <c r="A24" s="112"/>
      <c r="B24" s="15" t="s">
        <v>122</v>
      </c>
      <c r="C24" s="26"/>
      <c r="D24" s="65"/>
      <c r="E24" s="26"/>
      <c r="F24" s="26"/>
      <c r="G24" s="65"/>
      <c r="H24" s="26"/>
      <c r="I24" s="40"/>
      <c r="J24" s="66"/>
      <c r="K24" s="40"/>
    </row>
    <row r="25" spans="1:11" ht="15.75">
      <c r="A25" s="110" t="s">
        <v>60</v>
      </c>
      <c r="B25" s="15" t="s">
        <v>124</v>
      </c>
      <c r="C25" s="26"/>
      <c r="D25" s="26"/>
      <c r="E25" s="26"/>
      <c r="F25" s="26"/>
      <c r="G25" s="26"/>
      <c r="H25" s="26"/>
      <c r="I25" s="40"/>
      <c r="J25" s="40"/>
      <c r="K25" s="40"/>
    </row>
    <row r="26" spans="1:11" ht="15.75">
      <c r="A26" s="111"/>
      <c r="B26" s="15" t="s">
        <v>117</v>
      </c>
      <c r="C26" s="26"/>
      <c r="D26" s="26"/>
      <c r="E26" s="26"/>
      <c r="F26" s="26"/>
      <c r="G26" s="26"/>
      <c r="H26" s="26"/>
      <c r="I26" s="40"/>
      <c r="J26" s="40"/>
      <c r="K26" s="40"/>
    </row>
    <row r="27" spans="1:11" ht="15.75">
      <c r="A27" s="112"/>
      <c r="B27" s="15" t="s">
        <v>122</v>
      </c>
      <c r="C27" s="26"/>
      <c r="D27" s="26"/>
      <c r="E27" s="26"/>
      <c r="F27" s="26"/>
      <c r="G27" s="26"/>
      <c r="H27" s="26"/>
      <c r="I27" s="40"/>
      <c r="J27" s="40"/>
      <c r="K27" s="40"/>
    </row>
    <row r="28" spans="1:11" ht="15.75">
      <c r="A28" s="11" t="s">
        <v>62</v>
      </c>
      <c r="B28" s="15" t="s">
        <v>125</v>
      </c>
      <c r="C28" s="26"/>
      <c r="D28" s="26"/>
      <c r="E28" s="26"/>
      <c r="F28" s="26"/>
      <c r="G28" s="26"/>
      <c r="H28" s="26"/>
      <c r="I28" s="40"/>
      <c r="J28" s="40"/>
      <c r="K28" s="40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>
      <c r="A30" s="20" t="s">
        <v>36</v>
      </c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>
      <c r="A31" s="5" t="s">
        <v>126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>
      <c r="A32" s="113" t="s">
        <v>127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</row>
    <row r="33" spans="1:11">
      <c r="A33" s="113"/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</sheetData>
  <mergeCells count="13">
    <mergeCell ref="A7:K7"/>
    <mergeCell ref="A8:K8"/>
    <mergeCell ref="A13:A15"/>
    <mergeCell ref="A16:A18"/>
    <mergeCell ref="A19:A21"/>
    <mergeCell ref="A22:A24"/>
    <mergeCell ref="A25:A27"/>
    <mergeCell ref="A32:K33"/>
    <mergeCell ref="A11:A12"/>
    <mergeCell ref="B11:B12"/>
    <mergeCell ref="C11:E11"/>
    <mergeCell ref="F11:H11"/>
    <mergeCell ref="I11:K11"/>
  </mergeCells>
  <hyperlinks>
    <hyperlink ref="B15" location="sub_881" display="sub_881"/>
    <hyperlink ref="B18" location="sub_882" display="sub_882"/>
    <hyperlink ref="K2" location="sub_1000" display="sub_1000"/>
  </hyperlink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41"/>
  <sheetViews>
    <sheetView view="pageBreakPreview" zoomScaleSheetLayoutView="100" workbookViewId="0">
      <selection activeCell="H16" sqref="H16"/>
    </sheetView>
  </sheetViews>
  <sheetFormatPr defaultRowHeight="15"/>
  <cols>
    <col min="2" max="2" width="42" customWidth="1"/>
  </cols>
  <sheetData>
    <row r="1" spans="1:8">
      <c r="A1" s="5"/>
      <c r="B1" s="5"/>
      <c r="C1" s="5"/>
      <c r="D1" s="5"/>
      <c r="E1" s="27"/>
      <c r="F1" s="27"/>
      <c r="G1" s="27"/>
      <c r="H1" s="28" t="s">
        <v>132</v>
      </c>
    </row>
    <row r="2" spans="1:8">
      <c r="A2" s="5"/>
      <c r="B2" s="5"/>
      <c r="C2" s="5"/>
      <c r="D2" s="5"/>
      <c r="E2" s="27"/>
      <c r="F2" s="27"/>
      <c r="G2" s="27"/>
      <c r="H2" s="7" t="s">
        <v>1</v>
      </c>
    </row>
    <row r="3" spans="1:8">
      <c r="A3" s="5"/>
      <c r="B3" s="5"/>
      <c r="C3" s="5"/>
      <c r="D3" s="5"/>
      <c r="E3" s="27"/>
      <c r="F3" s="27"/>
      <c r="G3" s="27"/>
      <c r="H3" s="28" t="s">
        <v>2</v>
      </c>
    </row>
    <row r="4" spans="1:8">
      <c r="A4" s="5"/>
      <c r="B4" s="5"/>
      <c r="C4" s="5"/>
      <c r="D4" s="5"/>
      <c r="E4" s="27"/>
      <c r="F4" s="27"/>
      <c r="G4" s="27"/>
      <c r="H4" s="28" t="s">
        <v>3</v>
      </c>
    </row>
    <row r="5" spans="1:8">
      <c r="A5" s="5"/>
      <c r="B5" s="5"/>
      <c r="C5" s="5"/>
      <c r="D5" s="5"/>
      <c r="E5" s="27"/>
      <c r="F5" s="27"/>
      <c r="G5" s="27"/>
      <c r="H5" s="28"/>
    </row>
    <row r="6" spans="1:8">
      <c r="A6" s="5"/>
      <c r="B6" s="5"/>
      <c r="C6" s="5"/>
      <c r="D6" s="5"/>
      <c r="E6" s="27"/>
      <c r="F6" s="27"/>
      <c r="G6" s="27"/>
      <c r="H6" s="28"/>
    </row>
    <row r="7" spans="1:8" ht="15" customHeight="1">
      <c r="A7" s="117" t="s">
        <v>129</v>
      </c>
      <c r="B7" s="117"/>
      <c r="C7" s="117"/>
      <c r="D7" s="117"/>
      <c r="E7" s="117"/>
      <c r="F7" s="117"/>
      <c r="G7" s="117"/>
      <c r="H7" s="117"/>
    </row>
    <row r="8" spans="1:8" ht="39.75" customHeight="1">
      <c r="A8" s="116" t="s">
        <v>133</v>
      </c>
      <c r="B8" s="116"/>
      <c r="C8" s="116"/>
      <c r="D8" s="116"/>
      <c r="E8" s="116"/>
      <c r="F8" s="116"/>
      <c r="G8" s="116"/>
      <c r="H8" s="116"/>
    </row>
    <row r="9" spans="1:8" ht="15.75">
      <c r="A9" s="5"/>
      <c r="B9" s="29"/>
      <c r="C9" s="5"/>
      <c r="D9" s="5"/>
      <c r="E9" s="5"/>
      <c r="F9" s="5"/>
      <c r="G9" s="5"/>
      <c r="H9" s="5"/>
    </row>
    <row r="10" spans="1:8" ht="30" customHeight="1">
      <c r="A10" s="100" t="s">
        <v>111</v>
      </c>
      <c r="B10" s="100"/>
      <c r="C10" s="100" t="s">
        <v>130</v>
      </c>
      <c r="D10" s="100"/>
      <c r="E10" s="100"/>
      <c r="F10" s="100" t="s">
        <v>113</v>
      </c>
      <c r="G10" s="100"/>
      <c r="H10" s="100"/>
    </row>
    <row r="11" spans="1:8" ht="31.5">
      <c r="A11" s="100"/>
      <c r="B11" s="100"/>
      <c r="C11" s="23" t="s">
        <v>106</v>
      </c>
      <c r="D11" s="23" t="s">
        <v>107</v>
      </c>
      <c r="E11" s="23" t="s">
        <v>115</v>
      </c>
      <c r="F11" s="23" t="s">
        <v>106</v>
      </c>
      <c r="G11" s="23" t="s">
        <v>107</v>
      </c>
      <c r="H11" s="23" t="s">
        <v>115</v>
      </c>
    </row>
    <row r="12" spans="1:8" ht="15.75">
      <c r="A12" s="97" t="s">
        <v>46</v>
      </c>
      <c r="B12" s="15" t="s">
        <v>116</v>
      </c>
      <c r="C12" s="24"/>
      <c r="D12" s="24"/>
      <c r="E12" s="24"/>
      <c r="F12" s="24"/>
      <c r="G12" s="24"/>
      <c r="H12" s="24"/>
    </row>
    <row r="13" spans="1:8" ht="15.75">
      <c r="A13" s="98"/>
      <c r="B13" s="15" t="s">
        <v>117</v>
      </c>
      <c r="C13" s="24"/>
      <c r="D13" s="24"/>
      <c r="E13" s="24"/>
      <c r="F13" s="24"/>
      <c r="G13" s="24"/>
      <c r="H13" s="24"/>
    </row>
    <row r="14" spans="1:8" ht="15.75">
      <c r="A14" s="99"/>
      <c r="B14" s="19" t="s">
        <v>118</v>
      </c>
      <c r="C14" s="24"/>
      <c r="D14" s="24"/>
      <c r="E14" s="24"/>
      <c r="F14" s="24"/>
      <c r="G14" s="24"/>
      <c r="H14" s="24"/>
    </row>
    <row r="15" spans="1:8" ht="15.75">
      <c r="A15" s="97" t="s">
        <v>49</v>
      </c>
      <c r="B15" s="15" t="s">
        <v>119</v>
      </c>
      <c r="C15" s="24"/>
      <c r="D15" s="24"/>
      <c r="E15" s="24"/>
      <c r="F15" s="24"/>
      <c r="G15" s="24"/>
      <c r="H15" s="24"/>
    </row>
    <row r="16" spans="1:8" ht="15.75">
      <c r="A16" s="98"/>
      <c r="B16" s="15" t="s">
        <v>117</v>
      </c>
      <c r="C16" s="24"/>
      <c r="D16" s="24"/>
      <c r="E16" s="24"/>
      <c r="F16" s="24"/>
      <c r="G16" s="24"/>
      <c r="H16" s="24"/>
    </row>
    <row r="17" spans="1:8" ht="15.75">
      <c r="A17" s="99"/>
      <c r="B17" s="19" t="s">
        <v>120</v>
      </c>
      <c r="C17" s="24"/>
      <c r="D17" s="24"/>
      <c r="E17" s="24"/>
      <c r="F17" s="24"/>
      <c r="G17" s="24"/>
      <c r="H17" s="24"/>
    </row>
    <row r="18" spans="1:8" ht="15.75">
      <c r="A18" s="97" t="s">
        <v>51</v>
      </c>
      <c r="B18" s="15" t="s">
        <v>121</v>
      </c>
      <c r="C18" s="24"/>
      <c r="D18" s="67">
        <v>1</v>
      </c>
      <c r="E18" s="24"/>
      <c r="F18" s="24"/>
      <c r="G18" s="67">
        <v>200</v>
      </c>
      <c r="H18" s="24"/>
    </row>
    <row r="19" spans="1:8" ht="15.75">
      <c r="A19" s="98"/>
      <c r="B19" s="15" t="s">
        <v>117</v>
      </c>
      <c r="C19" s="24"/>
      <c r="D19" s="24"/>
      <c r="E19" s="24"/>
      <c r="F19" s="24"/>
      <c r="G19" s="24"/>
      <c r="H19" s="24"/>
    </row>
    <row r="20" spans="1:8" ht="15.75">
      <c r="A20" s="99"/>
      <c r="B20" s="15" t="s">
        <v>122</v>
      </c>
      <c r="C20" s="24"/>
      <c r="D20" s="67">
        <v>1</v>
      </c>
      <c r="E20" s="24"/>
      <c r="F20" s="24"/>
      <c r="G20" s="67">
        <v>200</v>
      </c>
      <c r="H20" s="24"/>
    </row>
    <row r="21" spans="1:8" ht="15.75">
      <c r="A21" s="97" t="s">
        <v>58</v>
      </c>
      <c r="B21" s="15" t="s">
        <v>123</v>
      </c>
      <c r="C21" s="24"/>
      <c r="D21" s="67">
        <v>1</v>
      </c>
      <c r="E21" s="24"/>
      <c r="F21" s="24"/>
      <c r="G21" s="67">
        <v>1000</v>
      </c>
      <c r="H21" s="24"/>
    </row>
    <row r="22" spans="1:8" ht="15.75">
      <c r="A22" s="98"/>
      <c r="B22" s="15" t="s">
        <v>117</v>
      </c>
      <c r="C22" s="24"/>
      <c r="D22" s="24"/>
      <c r="E22" s="24"/>
      <c r="F22" s="24"/>
      <c r="G22" s="24"/>
      <c r="H22" s="24"/>
    </row>
    <row r="23" spans="1:8" ht="15.75">
      <c r="A23" s="99"/>
      <c r="B23" s="15" t="s">
        <v>122</v>
      </c>
      <c r="C23" s="24"/>
      <c r="D23" s="67">
        <v>1</v>
      </c>
      <c r="E23" s="24"/>
      <c r="F23" s="24"/>
      <c r="G23" s="67">
        <v>1000</v>
      </c>
      <c r="H23" s="24"/>
    </row>
    <row r="24" spans="1:8" ht="15.75">
      <c r="A24" s="97" t="s">
        <v>60</v>
      </c>
      <c r="B24" s="15" t="s">
        <v>124</v>
      </c>
      <c r="C24" s="24"/>
      <c r="D24" s="24"/>
      <c r="E24" s="24"/>
      <c r="F24" s="24"/>
      <c r="G24" s="24"/>
      <c r="H24" s="24"/>
    </row>
    <row r="25" spans="1:8" ht="15.75">
      <c r="A25" s="98"/>
      <c r="B25" s="15" t="s">
        <v>117</v>
      </c>
      <c r="C25" s="24"/>
      <c r="D25" s="24"/>
      <c r="E25" s="24"/>
      <c r="F25" s="24"/>
      <c r="G25" s="24"/>
      <c r="H25" s="24"/>
    </row>
    <row r="26" spans="1:8" ht="15.75">
      <c r="A26" s="99"/>
      <c r="B26" s="15" t="s">
        <v>122</v>
      </c>
      <c r="C26" s="24"/>
      <c r="D26" s="24"/>
      <c r="E26" s="24"/>
      <c r="F26" s="24"/>
      <c r="G26" s="24"/>
      <c r="H26" s="24"/>
    </row>
    <row r="27" spans="1:8" ht="15.75">
      <c r="A27" s="23" t="s">
        <v>62</v>
      </c>
      <c r="B27" s="15" t="s">
        <v>125</v>
      </c>
      <c r="C27" s="24"/>
      <c r="D27" s="24"/>
      <c r="E27" s="24"/>
      <c r="F27" s="24"/>
      <c r="G27" s="24"/>
      <c r="H27" s="24"/>
    </row>
    <row r="28" spans="1:8" ht="15.75">
      <c r="A28" s="20" t="s">
        <v>36</v>
      </c>
      <c r="B28" s="5"/>
      <c r="C28" s="5"/>
      <c r="D28" s="5"/>
      <c r="E28" s="5"/>
      <c r="F28" s="5"/>
      <c r="G28" s="5"/>
      <c r="H28" s="5"/>
    </row>
    <row r="29" spans="1:8">
      <c r="A29" s="113" t="s">
        <v>131</v>
      </c>
      <c r="B29" s="113"/>
      <c r="C29" s="113"/>
      <c r="D29" s="113"/>
      <c r="E29" s="113"/>
      <c r="F29" s="113"/>
      <c r="G29" s="113"/>
      <c r="H29" s="113"/>
    </row>
    <row r="30" spans="1:8">
      <c r="A30" s="113"/>
      <c r="B30" s="113"/>
      <c r="C30" s="113"/>
      <c r="D30" s="113"/>
      <c r="E30" s="113"/>
      <c r="F30" s="113"/>
      <c r="G30" s="113"/>
      <c r="H30" s="113"/>
    </row>
    <row r="31" spans="1:8" ht="9" customHeight="1">
      <c r="A31" s="113" t="s">
        <v>127</v>
      </c>
      <c r="B31" s="113"/>
      <c r="C31" s="113"/>
      <c r="D31" s="113"/>
      <c r="E31" s="113"/>
      <c r="F31" s="113"/>
      <c r="G31" s="113"/>
      <c r="H31" s="113"/>
    </row>
    <row r="32" spans="1:8" ht="7.5" hidden="1" customHeight="1">
      <c r="A32" s="113"/>
      <c r="B32" s="113"/>
      <c r="C32" s="113"/>
      <c r="D32" s="113"/>
      <c r="E32" s="113"/>
      <c r="F32" s="113"/>
      <c r="G32" s="113"/>
      <c r="H32" s="113"/>
    </row>
    <row r="33" spans="1:8" hidden="1">
      <c r="A33" s="113"/>
      <c r="B33" s="113"/>
      <c r="C33" s="113"/>
      <c r="D33" s="113"/>
      <c r="E33" s="113"/>
      <c r="F33" s="113"/>
      <c r="G33" s="113"/>
      <c r="H33" s="113"/>
    </row>
    <row r="34" spans="1:8" hidden="1">
      <c r="A34" s="113"/>
      <c r="B34" s="113"/>
      <c r="C34" s="113"/>
      <c r="D34" s="113"/>
      <c r="E34" s="113"/>
      <c r="F34" s="113"/>
      <c r="G34" s="113"/>
      <c r="H34" s="113"/>
    </row>
    <row r="35" spans="1:8">
      <c r="A35" s="113"/>
      <c r="B35" s="113"/>
      <c r="C35" s="113"/>
      <c r="D35" s="113"/>
      <c r="E35" s="113"/>
      <c r="F35" s="113"/>
      <c r="G35" s="113"/>
      <c r="H35" s="113"/>
    </row>
    <row r="36" spans="1:8">
      <c r="A36" s="113"/>
      <c r="B36" s="113"/>
      <c r="C36" s="113"/>
      <c r="D36" s="113"/>
      <c r="E36" s="113"/>
      <c r="F36" s="113"/>
      <c r="G36" s="113"/>
      <c r="H36" s="113"/>
    </row>
    <row r="37" spans="1:8">
      <c r="A37" s="113"/>
      <c r="B37" s="113"/>
      <c r="C37" s="113"/>
      <c r="D37" s="113"/>
      <c r="E37" s="113"/>
      <c r="F37" s="113"/>
      <c r="G37" s="113"/>
      <c r="H37" s="113"/>
    </row>
    <row r="38" spans="1:8">
      <c r="A38" s="113"/>
      <c r="B38" s="113"/>
      <c r="C38" s="113"/>
      <c r="D38" s="113"/>
      <c r="E38" s="113"/>
      <c r="F38" s="113"/>
      <c r="G38" s="113"/>
      <c r="H38" s="113"/>
    </row>
    <row r="39" spans="1:8">
      <c r="A39" s="113"/>
      <c r="B39" s="113"/>
      <c r="C39" s="113"/>
      <c r="D39" s="113"/>
      <c r="E39" s="113"/>
      <c r="F39" s="113"/>
      <c r="G39" s="113"/>
      <c r="H39" s="113"/>
    </row>
    <row r="40" spans="1:8">
      <c r="A40" s="113"/>
      <c r="B40" s="113"/>
      <c r="C40" s="113"/>
      <c r="D40" s="113"/>
      <c r="E40" s="113"/>
      <c r="F40" s="113"/>
      <c r="G40" s="113"/>
      <c r="H40" s="113"/>
    </row>
    <row r="41" spans="1:8">
      <c r="A41" s="113"/>
      <c r="B41" s="113"/>
      <c r="C41" s="113"/>
      <c r="D41" s="113"/>
      <c r="E41" s="113"/>
      <c r="F41" s="113"/>
      <c r="G41" s="113"/>
      <c r="H41" s="113"/>
    </row>
  </sheetData>
  <mergeCells count="12">
    <mergeCell ref="A8:H8"/>
    <mergeCell ref="A7:H7"/>
    <mergeCell ref="A12:A14"/>
    <mergeCell ref="A15:A17"/>
    <mergeCell ref="A18:A20"/>
    <mergeCell ref="A21:A23"/>
    <mergeCell ref="A10:B11"/>
    <mergeCell ref="C10:E10"/>
    <mergeCell ref="F10:H10"/>
    <mergeCell ref="A31:H41"/>
    <mergeCell ref="A29:H30"/>
    <mergeCell ref="A24:A26"/>
  </mergeCells>
  <hyperlinks>
    <hyperlink ref="B14" location="sub_991" display="sub_991"/>
    <hyperlink ref="B17" location="sub_992" display="sub_992"/>
    <hyperlink ref="H2" location="sub_1000" display="sub_1000"/>
  </hyperlink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42</vt:i4>
      </vt:variant>
    </vt:vector>
  </HeadingPairs>
  <TitlesOfParts>
    <vt:vector size="50" baseType="lpstr">
      <vt:lpstr>Прил 2</vt:lpstr>
      <vt:lpstr>Прил 3</vt:lpstr>
      <vt:lpstr>Прил 4</vt:lpstr>
      <vt:lpstr>Прил 5</vt:lpstr>
      <vt:lpstr>Прил 6</vt:lpstr>
      <vt:lpstr>Прил 7</vt:lpstr>
      <vt:lpstr>Прил 8</vt:lpstr>
      <vt:lpstr>Прил 9</vt:lpstr>
      <vt:lpstr>'Прил 3'!sub_3001</vt:lpstr>
      <vt:lpstr>'Прил 3'!sub_3002</vt:lpstr>
      <vt:lpstr>'Прил 3'!sub_3003</vt:lpstr>
      <vt:lpstr>'Прил 3'!sub_3004</vt:lpstr>
      <vt:lpstr>'Прил 3'!sub_3005</vt:lpstr>
      <vt:lpstr>'Прил 3'!sub_3006</vt:lpstr>
      <vt:lpstr>'Прил 3'!sub_3007</vt:lpstr>
      <vt:lpstr>'Прил 3'!sub_3008</vt:lpstr>
      <vt:lpstr>'Прил 3'!sub_333</vt:lpstr>
      <vt:lpstr>'Прил 4'!sub_4001</vt:lpstr>
      <vt:lpstr>'Прил 4'!sub_4002</vt:lpstr>
      <vt:lpstr>'Прил 4'!sub_4003</vt:lpstr>
      <vt:lpstr>'Прил 4'!sub_4004</vt:lpstr>
      <vt:lpstr>'Прил 4'!sub_4005</vt:lpstr>
      <vt:lpstr>'Прил 4'!sub_4006</vt:lpstr>
      <vt:lpstr>'Прил 4'!sub_444</vt:lpstr>
      <vt:lpstr>'Прил 5'!sub_5001</vt:lpstr>
      <vt:lpstr>'Прил 5'!sub_5002</vt:lpstr>
      <vt:lpstr>'Прил 5'!sub_5003</vt:lpstr>
      <vt:lpstr>'Прил 6'!sub_6001</vt:lpstr>
      <vt:lpstr>'Прил 6'!sub_6002</vt:lpstr>
      <vt:lpstr>'Прил 6'!sub_6003</vt:lpstr>
      <vt:lpstr>'Прил 7'!sub_7001</vt:lpstr>
      <vt:lpstr>'Прил 7'!sub_7002</vt:lpstr>
      <vt:lpstr>'Прил 8'!sub_8001</vt:lpstr>
      <vt:lpstr>'Прил 8'!sub_8003</vt:lpstr>
      <vt:lpstr>'Прил 8'!sub_8004</vt:lpstr>
      <vt:lpstr>'Прил 8'!sub_8005</vt:lpstr>
      <vt:lpstr>'Прил 8'!sub_8006</vt:lpstr>
      <vt:lpstr>'Прил 8'!sub_881</vt:lpstr>
      <vt:lpstr>'Прил 8'!sub_882</vt:lpstr>
      <vt:lpstr>'Прил 9'!sub_9001</vt:lpstr>
      <vt:lpstr>'Прил 9'!sub_9002</vt:lpstr>
      <vt:lpstr>'Прил 9'!sub_9003</vt:lpstr>
      <vt:lpstr>'Прил 9'!sub_9004</vt:lpstr>
      <vt:lpstr>'Прил 9'!sub_9005</vt:lpstr>
      <vt:lpstr>'Прил 9'!sub_9006</vt:lpstr>
      <vt:lpstr>'Прил 9'!sub_991</vt:lpstr>
      <vt:lpstr>'Прил 9'!sub_992</vt:lpstr>
      <vt:lpstr>'Прил 2'!Область_печати</vt:lpstr>
      <vt:lpstr>'Прил 3'!Область_печати</vt:lpstr>
      <vt:lpstr>'Прил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2017-11-01T03:34:19Z</dcterms:modified>
</cp:coreProperties>
</file>